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ndim\Desktop\"/>
    </mc:Choice>
  </mc:AlternateContent>
  <xr:revisionPtr revIDLastSave="0" documentId="8_{77A1ACD0-94BB-47E1-9E15-9B6C67B90E15}" xr6:coauthVersionLast="44" xr6:coauthVersionMax="44" xr10:uidLastSave="{00000000-0000-0000-0000-000000000000}"/>
  <bookViews>
    <workbookView xWindow="-108" yWindow="-108" windowWidth="23256" windowHeight="12576" xr2:uid="{088AADF0-911B-4E7E-AFC5-08F4ACB90E67}"/>
  </bookViews>
  <sheets>
    <sheet name="States" sheetId="2" r:id="rId1"/>
    <sheet name="Metro Areas" sheetId="1" r:id="rId2"/>
    <sheet name="State details" sheetId="7" r:id="rId3"/>
    <sheet name="Metro details" sheetId="6" r:id="rId4"/>
    <sheet name="Weights" sheetId="3" r:id="rId5"/>
    <sheet name="Glossary" sheetId="4" r:id="rId6"/>
    <sheet name="Summary of changes" sheetId="11" state="hidden" r:id="rId7"/>
  </sheets>
  <definedNames>
    <definedName name="_xlnm._FilterDatabase" localSheetId="1" hidden="1">'Metro Areas'!$A$5:$T$408</definedName>
    <definedName name="_xlnm._FilterDatabase" localSheetId="3" hidden="1">'Metro details'!$A$5:$S$408</definedName>
    <definedName name="_xlnm._FilterDatabase" localSheetId="2" hidden="1">'State details'!$A$5:$S$5</definedName>
    <definedName name="_xlnm._FilterDatabase" localSheetId="0" hidden="1">States!$A$5:$T$5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7" i="2" l="1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6" i="2"/>
  <c r="Q1" i="6" l="1"/>
  <c r="Q1" i="7" l="1"/>
  <c r="Q406" i="1" l="1"/>
  <c r="Q402" i="1"/>
  <c r="Q400" i="1"/>
  <c r="Q394" i="1"/>
  <c r="Q384" i="1"/>
  <c r="Q370" i="1"/>
  <c r="Q382" i="1"/>
  <c r="Q386" i="1"/>
  <c r="Q403" i="1"/>
  <c r="Q408" i="1"/>
  <c r="Q395" i="1"/>
  <c r="Q407" i="1"/>
  <c r="Q392" i="1"/>
  <c r="Q391" i="1"/>
  <c r="Q368" i="1"/>
  <c r="Q397" i="1"/>
  <c r="Q374" i="1"/>
  <c r="Q401" i="1"/>
  <c r="Q375" i="1"/>
  <c r="Q387" i="1"/>
  <c r="Q328" i="1"/>
  <c r="Q399" i="1"/>
  <c r="Q320" i="1"/>
  <c r="Q330" i="1"/>
  <c r="Q390" i="1"/>
  <c r="Q398" i="1"/>
  <c r="Q359" i="1"/>
  <c r="Q383" i="1"/>
  <c r="Q364" i="1"/>
  <c r="Q295" i="1"/>
  <c r="Q361" i="1"/>
  <c r="Q352" i="1"/>
  <c r="Q404" i="1"/>
  <c r="Q347" i="1"/>
  <c r="Q389" i="1"/>
  <c r="Q365" i="1"/>
  <c r="Q354" i="1"/>
  <c r="Q393" i="1"/>
  <c r="Q351" i="1"/>
  <c r="Q343" i="1"/>
  <c r="Q381" i="1"/>
  <c r="Q163" i="1"/>
  <c r="Q323" i="1"/>
  <c r="Q369" i="1"/>
  <c r="Q350" i="1"/>
  <c r="Q233" i="1"/>
  <c r="Q366" i="1"/>
  <c r="Q297" i="1"/>
  <c r="Q355" i="1"/>
  <c r="Q341" i="1"/>
  <c r="Q360" i="1"/>
  <c r="Q362" i="1"/>
  <c r="Q230" i="1"/>
  <c r="Q356" i="1"/>
  <c r="Q372" i="1"/>
  <c r="Q346" i="1"/>
  <c r="Q315" i="1"/>
  <c r="Q308" i="1"/>
  <c r="Q371" i="1"/>
  <c r="Q313" i="1"/>
  <c r="Q152" i="1"/>
  <c r="Q325" i="1"/>
  <c r="Q232" i="1"/>
  <c r="Q348" i="1"/>
  <c r="Q373" i="1"/>
  <c r="Q357" i="1"/>
  <c r="Q380" i="1"/>
  <c r="Q279" i="1"/>
  <c r="Q253" i="1"/>
  <c r="Q321" i="1"/>
  <c r="Q301" i="1"/>
  <c r="Q334" i="1"/>
  <c r="Q396" i="1"/>
  <c r="Q222" i="1"/>
  <c r="Q367" i="1"/>
  <c r="Q266" i="1"/>
  <c r="Q326" i="1"/>
  <c r="Q280" i="1"/>
  <c r="Q288" i="1"/>
  <c r="Q260" i="1"/>
  <c r="Q342" i="1"/>
  <c r="Q337" i="1"/>
  <c r="Q291" i="1"/>
  <c r="Q377" i="1"/>
  <c r="Q317" i="1"/>
  <c r="Q303" i="1"/>
  <c r="Q333" i="1"/>
  <c r="Q331" i="1"/>
  <c r="Q316" i="1"/>
  <c r="Q336" i="1"/>
  <c r="Q275" i="1"/>
  <c r="Q273" i="1"/>
  <c r="Q231" i="1"/>
  <c r="Q379" i="1"/>
  <c r="Q376" i="1"/>
  <c r="Q309" i="1"/>
  <c r="Q224" i="1"/>
  <c r="Q312" i="1"/>
  <c r="Q254" i="1"/>
  <c r="Q339" i="1"/>
  <c r="Q177" i="1"/>
  <c r="Q292" i="1"/>
  <c r="Q270" i="1"/>
  <c r="Q385" i="1"/>
  <c r="Q264" i="1"/>
  <c r="Q159" i="1"/>
  <c r="Q219" i="1"/>
  <c r="Q221" i="1"/>
  <c r="Q388" i="1"/>
  <c r="Q285" i="1"/>
  <c r="Q262" i="1"/>
  <c r="Q194" i="1"/>
  <c r="Q300" i="1"/>
  <c r="Q210" i="1"/>
  <c r="Q244" i="1"/>
  <c r="Q150" i="1"/>
  <c r="Q242" i="1"/>
  <c r="Q250" i="1"/>
  <c r="Q228" i="1"/>
  <c r="Q225" i="1"/>
  <c r="Q268" i="1"/>
  <c r="Q245" i="1"/>
  <c r="Q307" i="1"/>
  <c r="Q227" i="1"/>
  <c r="Q327" i="1"/>
  <c r="Q263" i="1"/>
  <c r="Q217" i="1"/>
  <c r="Q349" i="1"/>
  <c r="Q340" i="1"/>
  <c r="Q289" i="1"/>
  <c r="Q248" i="1"/>
  <c r="Q305" i="1"/>
  <c r="Q251" i="1"/>
  <c r="Q405" i="1"/>
  <c r="Q197" i="1"/>
  <c r="Q162" i="1"/>
  <c r="Q329" i="1"/>
  <c r="Q213" i="1"/>
  <c r="Q294" i="1"/>
  <c r="Q247" i="1"/>
  <c r="Q238" i="1"/>
  <c r="Q322" i="1"/>
  <c r="Q338" i="1"/>
  <c r="Q304" i="1"/>
  <c r="Q302" i="1"/>
  <c r="Q345" i="1"/>
  <c r="Q310" i="1"/>
  <c r="Q205" i="1"/>
  <c r="Q178" i="1"/>
  <c r="Q353" i="1"/>
  <c r="Q277" i="1"/>
  <c r="Q158" i="1"/>
  <c r="Q138" i="1"/>
  <c r="Q200" i="1"/>
  <c r="Q192" i="1"/>
  <c r="Q272" i="1"/>
  <c r="Q324" i="1"/>
  <c r="Q335" i="1"/>
  <c r="Q378" i="1"/>
  <c r="Q296" i="1"/>
  <c r="Q286" i="1"/>
  <c r="Q256" i="1"/>
  <c r="Q154" i="1"/>
  <c r="Q298" i="1"/>
  <c r="Q363" i="1"/>
  <c r="Q276" i="1"/>
  <c r="Q287" i="1"/>
  <c r="Q332" i="1"/>
  <c r="Q258" i="1"/>
  <c r="Q283" i="1"/>
  <c r="Q311" i="1"/>
  <c r="Q144" i="1"/>
  <c r="Q211" i="1"/>
  <c r="Q255" i="1"/>
  <c r="Q314" i="1"/>
  <c r="Q237" i="1"/>
  <c r="Q172" i="1"/>
  <c r="Q220" i="1"/>
  <c r="Q193" i="1"/>
  <c r="Q281" i="1"/>
  <c r="Q290" i="1"/>
  <c r="Q306" i="1"/>
  <c r="Q239" i="1"/>
  <c r="Q206" i="1"/>
  <c r="Q218" i="1"/>
  <c r="Q201" i="1"/>
  <c r="Q271" i="1"/>
  <c r="Q190" i="1"/>
  <c r="Q196" i="1"/>
  <c r="Q246" i="1"/>
  <c r="Q184" i="1"/>
  <c r="Q160" i="1"/>
  <c r="Q226" i="1"/>
  <c r="Q156" i="1"/>
  <c r="Q269" i="1"/>
  <c r="Q207" i="1"/>
  <c r="Q229" i="1"/>
  <c r="Q236" i="1"/>
  <c r="Q132" i="1"/>
  <c r="Q153" i="1"/>
  <c r="Q169" i="1"/>
  <c r="Q161" i="1"/>
  <c r="Q261" i="1"/>
  <c r="Q319" i="1"/>
  <c r="Q209" i="1"/>
  <c r="Q137" i="1"/>
  <c r="Q293" i="1"/>
  <c r="Q114" i="1"/>
  <c r="Q284" i="1"/>
  <c r="Q299" i="1"/>
  <c r="Q243" i="1"/>
  <c r="Q216" i="1"/>
  <c r="Q223" i="1"/>
  <c r="Q176" i="1"/>
  <c r="Q199" i="1"/>
  <c r="Q188" i="1"/>
  <c r="Q174" i="1"/>
  <c r="Q149" i="1"/>
  <c r="Q173" i="1"/>
  <c r="Q278" i="1"/>
  <c r="Q204" i="1"/>
  <c r="Q157" i="1"/>
  <c r="Q344" i="1"/>
  <c r="Q124" i="1"/>
  <c r="Q249" i="1"/>
  <c r="Q95" i="1"/>
  <c r="Q189" i="1"/>
  <c r="Q145" i="1"/>
  <c r="Q90" i="1"/>
  <c r="Q212" i="1"/>
  <c r="Q265" i="1"/>
  <c r="Q282" i="1"/>
  <c r="Q267" i="1"/>
  <c r="Q98" i="1"/>
  <c r="Q235" i="1"/>
  <c r="Q116" i="1"/>
  <c r="Q134" i="1"/>
  <c r="Q82" i="1"/>
  <c r="Q252" i="1"/>
  <c r="Q187" i="1"/>
  <c r="Q71" i="1"/>
  <c r="Q125" i="1"/>
  <c r="Q81" i="1"/>
  <c r="Q259" i="1"/>
  <c r="Q358" i="1"/>
  <c r="Q142" i="1"/>
  <c r="Q146" i="1"/>
  <c r="Q164" i="1"/>
  <c r="Q139" i="1"/>
  <c r="Q203" i="1"/>
  <c r="Q123" i="1"/>
  <c r="Q182" i="1"/>
  <c r="Q129" i="1"/>
  <c r="Q79" i="1"/>
  <c r="Q122" i="1"/>
  <c r="Q318" i="1"/>
  <c r="Q181" i="1"/>
  <c r="Q109" i="1"/>
  <c r="Q133" i="1"/>
  <c r="Q240" i="1"/>
  <c r="Q87" i="1"/>
  <c r="Q171" i="1"/>
  <c r="Q99" i="1"/>
  <c r="Q185" i="1"/>
  <c r="Q96" i="1"/>
  <c r="Q143" i="1"/>
  <c r="Q147" i="1"/>
  <c r="Q175" i="1"/>
  <c r="Q73" i="1"/>
  <c r="Q179" i="1"/>
  <c r="Q62" i="1"/>
  <c r="Q234" i="1"/>
  <c r="Q128" i="1"/>
  <c r="Q136" i="1"/>
  <c r="Q168" i="1"/>
  <c r="Q191" i="1"/>
  <c r="Q110" i="1"/>
  <c r="Q121" i="1"/>
  <c r="Q208" i="1"/>
  <c r="Q107" i="1"/>
  <c r="Q115" i="1"/>
  <c r="Q135" i="1"/>
  <c r="Q141" i="1"/>
  <c r="Q274" i="1"/>
  <c r="Q214" i="1"/>
  <c r="Q165" i="1"/>
  <c r="Q94" i="1"/>
  <c r="Q170" i="1"/>
  <c r="Q104" i="1"/>
  <c r="Q75" i="1"/>
  <c r="Q55" i="1"/>
  <c r="Q42" i="1"/>
  <c r="Q85" i="1"/>
  <c r="Q105" i="1"/>
  <c r="Q78" i="1"/>
  <c r="Q93" i="1"/>
  <c r="Q106" i="1"/>
  <c r="Q202" i="1"/>
  <c r="Q166" i="1"/>
  <c r="Q195" i="1"/>
  <c r="Q119" i="1"/>
  <c r="Q36" i="1"/>
  <c r="Q180" i="1"/>
  <c r="Q63" i="1"/>
  <c r="Q151" i="1"/>
  <c r="Q97" i="1"/>
  <c r="Q215" i="1"/>
  <c r="Q148" i="1"/>
  <c r="Q72" i="1"/>
  <c r="Q61" i="1"/>
  <c r="Q65" i="1"/>
  <c r="Q257" i="1"/>
  <c r="Q126" i="1"/>
  <c r="Q53" i="1"/>
  <c r="Q167" i="1"/>
  <c r="Q86" i="1"/>
  <c r="Q91" i="1"/>
  <c r="Q155" i="1"/>
  <c r="Q117" i="1"/>
  <c r="Q186" i="1"/>
  <c r="Q131" i="1"/>
  <c r="Q102" i="1"/>
  <c r="Q92" i="1"/>
  <c r="Q37" i="1"/>
  <c r="Q127" i="1"/>
  <c r="Q140" i="1"/>
  <c r="Q183" i="1"/>
  <c r="Q101" i="1"/>
  <c r="Q47" i="1"/>
  <c r="Q108" i="1"/>
  <c r="Q74" i="1"/>
  <c r="Q54" i="1"/>
  <c r="Q64" i="1"/>
  <c r="Q100" i="1"/>
  <c r="Q241" i="1"/>
  <c r="Q58" i="1"/>
  <c r="Q198" i="1"/>
  <c r="Q80" i="1"/>
  <c r="Q60" i="1"/>
  <c r="Q59" i="1"/>
  <c r="Q103" i="1"/>
  <c r="Q113" i="1"/>
  <c r="Q67" i="1"/>
  <c r="Q56" i="1"/>
  <c r="Q29" i="1"/>
  <c r="Q83" i="1"/>
  <c r="Q66" i="1"/>
  <c r="Q89" i="1"/>
  <c r="Q111" i="1"/>
  <c r="Q76" i="1"/>
  <c r="Q130" i="1"/>
  <c r="Q44" i="1"/>
  <c r="Q118" i="1"/>
  <c r="Q45" i="1"/>
  <c r="Q50" i="1"/>
  <c r="Q77" i="1"/>
  <c r="Q46" i="1"/>
  <c r="Q51" i="1"/>
  <c r="Q34" i="1"/>
  <c r="Q30" i="1"/>
  <c r="Q40" i="1"/>
  <c r="Q35" i="1"/>
  <c r="Q84" i="1"/>
  <c r="Q28" i="1"/>
  <c r="Q120" i="1"/>
  <c r="Q57" i="1"/>
  <c r="Q70" i="1"/>
  <c r="Q69" i="1"/>
  <c r="Q49" i="1"/>
  <c r="Q41" i="1"/>
  <c r="Q32" i="1"/>
  <c r="Q52" i="1"/>
  <c r="Q31" i="1"/>
  <c r="Q26" i="1"/>
  <c r="Q21" i="1"/>
  <c r="Q48" i="1"/>
  <c r="Q38" i="1"/>
  <c r="Q43" i="1"/>
  <c r="Q112" i="1"/>
  <c r="Q13" i="1"/>
  <c r="Q68" i="1"/>
  <c r="Q22" i="1"/>
  <c r="Q18" i="1"/>
  <c r="Q23" i="1"/>
  <c r="Q39" i="1"/>
  <c r="Q20" i="1"/>
  <c r="Q19" i="1"/>
  <c r="Q88" i="1"/>
  <c r="Q11" i="1"/>
  <c r="Q24" i="1"/>
  <c r="Q16" i="1"/>
  <c r="Q25" i="1"/>
  <c r="Q15" i="1"/>
  <c r="Q33" i="1"/>
  <c r="Q27" i="1"/>
  <c r="Q17" i="1"/>
  <c r="Q10" i="1"/>
  <c r="Q12" i="1"/>
  <c r="Q9" i="1"/>
  <c r="Q14" i="1"/>
  <c r="Q8" i="1"/>
  <c r="Q6" i="1"/>
  <c r="Q7" i="1"/>
  <c r="F12" i="3"/>
  <c r="E12" i="3"/>
  <c r="D12" i="3"/>
  <c r="C12" i="3"/>
  <c r="B12" i="3"/>
  <c r="A12" i="3"/>
  <c r="H23" i="2" l="1"/>
  <c r="K23" i="2" s="1"/>
  <c r="L23" i="2" s="1"/>
  <c r="H16" i="2"/>
  <c r="K16" i="2" s="1"/>
  <c r="L16" i="2" s="1"/>
  <c r="H26" i="2"/>
  <c r="K26" i="2" s="1"/>
  <c r="L26" i="2" s="1"/>
  <c r="H35" i="2"/>
  <c r="K35" i="2" s="1"/>
  <c r="L35" i="2" s="1"/>
  <c r="H37" i="2"/>
  <c r="K37" i="2" s="1"/>
  <c r="L37" i="2" s="1"/>
  <c r="H20" i="2"/>
  <c r="K20" i="2" s="1"/>
  <c r="L20" i="2" s="1"/>
  <c r="H8" i="2"/>
  <c r="K8" i="2" s="1"/>
  <c r="L8" i="2" s="1"/>
  <c r="H54" i="2"/>
  <c r="K54" i="2" s="1"/>
  <c r="L54" i="2" s="1"/>
  <c r="H21" i="2"/>
  <c r="K21" i="2" s="1"/>
  <c r="L21" i="2" s="1"/>
  <c r="H33" i="2"/>
  <c r="K33" i="2" s="1"/>
  <c r="L33" i="2" s="1"/>
  <c r="H34" i="2"/>
  <c r="K34" i="2" s="1"/>
  <c r="L34" i="2" s="1"/>
  <c r="H55" i="2"/>
  <c r="K55" i="2" s="1"/>
  <c r="L55" i="2" s="1"/>
  <c r="H19" i="2"/>
  <c r="K19" i="2" s="1"/>
  <c r="L19" i="2" s="1"/>
  <c r="H22" i="2"/>
  <c r="K22" i="2" s="1"/>
  <c r="L22" i="2" s="1"/>
  <c r="H12" i="2"/>
  <c r="K12" i="2" s="1"/>
  <c r="L12" i="2" s="1"/>
  <c r="H25" i="2"/>
  <c r="K25" i="2" s="1"/>
  <c r="L25" i="2" s="1"/>
  <c r="I293" i="1" l="1"/>
  <c r="I247" i="1"/>
  <c r="L247" i="1" s="1"/>
  <c r="M247" i="1" s="1"/>
  <c r="I236" i="1"/>
  <c r="I390" i="1"/>
  <c r="L390" i="1" s="1"/>
  <c r="M390" i="1" s="1"/>
  <c r="I39" i="1"/>
  <c r="I320" i="1"/>
  <c r="I321" i="1"/>
  <c r="L321" i="1" s="1"/>
  <c r="M321" i="1" s="1"/>
  <c r="I51" i="1"/>
  <c r="I242" i="1"/>
  <c r="I290" i="1"/>
  <c r="L290" i="1" s="1"/>
  <c r="M290" i="1" s="1"/>
  <c r="I84" i="1"/>
  <c r="I115" i="1"/>
  <c r="L115" i="1" s="1"/>
  <c r="M115" i="1" s="1"/>
  <c r="I96" i="1"/>
  <c r="H6" i="2"/>
  <c r="K6" i="2" s="1"/>
  <c r="L6" i="2" s="1"/>
  <c r="H9" i="2"/>
  <c r="K9" i="2" s="1"/>
  <c r="L9" i="2" s="1"/>
  <c r="H39" i="2"/>
  <c r="K39" i="2" s="1"/>
  <c r="L39" i="2" s="1"/>
  <c r="H40" i="2"/>
  <c r="K40" i="2" s="1"/>
  <c r="L40" i="2" s="1"/>
  <c r="H27" i="2"/>
  <c r="K27" i="2" s="1"/>
  <c r="L27" i="2" s="1"/>
  <c r="H24" i="2"/>
  <c r="K24" i="2" s="1"/>
  <c r="L24" i="2" s="1"/>
  <c r="H29" i="2"/>
  <c r="K29" i="2" s="1"/>
  <c r="L29" i="2" s="1"/>
  <c r="H32" i="2"/>
  <c r="K32" i="2" s="1"/>
  <c r="L32" i="2" s="1"/>
  <c r="H53" i="2"/>
  <c r="K53" i="2" s="1"/>
  <c r="L53" i="2" s="1"/>
  <c r="H11" i="2"/>
  <c r="K11" i="2" s="1"/>
  <c r="L11" i="2" s="1"/>
  <c r="H52" i="2"/>
  <c r="K52" i="2" s="1"/>
  <c r="L52" i="2" s="1"/>
  <c r="H47" i="2"/>
  <c r="K47" i="2" s="1"/>
  <c r="L47" i="2" s="1"/>
  <c r="H10" i="2"/>
  <c r="K10" i="2" s="1"/>
  <c r="L10" i="2" s="1"/>
  <c r="H44" i="2"/>
  <c r="K44" i="2" s="1"/>
  <c r="L44" i="2" s="1"/>
  <c r="H18" i="2"/>
  <c r="K18" i="2" s="1"/>
  <c r="L18" i="2" s="1"/>
  <c r="H15" i="2"/>
  <c r="K15" i="2" s="1"/>
  <c r="L15" i="2" s="1"/>
  <c r="H41" i="2"/>
  <c r="K41" i="2" s="1"/>
  <c r="L41" i="2" s="1"/>
  <c r="H56" i="2"/>
  <c r="K56" i="2" s="1"/>
  <c r="L56" i="2" s="1"/>
  <c r="H17" i="2"/>
  <c r="K17" i="2" s="1"/>
  <c r="L17" i="2" s="1"/>
  <c r="H13" i="2"/>
  <c r="K13" i="2" s="1"/>
  <c r="L13" i="2" s="1"/>
  <c r="H7" i="2"/>
  <c r="K7" i="2" s="1"/>
  <c r="L7" i="2" s="1"/>
  <c r="H30" i="2"/>
  <c r="K30" i="2" s="1"/>
  <c r="L30" i="2" s="1"/>
  <c r="H38" i="2"/>
  <c r="K38" i="2" s="1"/>
  <c r="L38" i="2" s="1"/>
  <c r="H43" i="2"/>
  <c r="K43" i="2" s="1"/>
  <c r="L43" i="2" s="1"/>
  <c r="H36" i="2"/>
  <c r="K36" i="2" s="1"/>
  <c r="L36" i="2" s="1"/>
  <c r="H45" i="2"/>
  <c r="K45" i="2" s="1"/>
  <c r="L45" i="2" s="1"/>
  <c r="H46" i="2"/>
  <c r="K46" i="2" s="1"/>
  <c r="L46" i="2" s="1"/>
  <c r="H48" i="2"/>
  <c r="K48" i="2" s="1"/>
  <c r="L48" i="2" s="1"/>
  <c r="H51" i="2"/>
  <c r="K51" i="2" s="1"/>
  <c r="L51" i="2" s="1"/>
  <c r="H50" i="2"/>
  <c r="K50" i="2" s="1"/>
  <c r="L50" i="2" s="1"/>
  <c r="H42" i="2"/>
  <c r="K42" i="2" s="1"/>
  <c r="L42" i="2" s="1"/>
  <c r="H49" i="2"/>
  <c r="K49" i="2" s="1"/>
  <c r="L49" i="2" s="1"/>
  <c r="H31" i="2"/>
  <c r="K31" i="2" s="1"/>
  <c r="L31" i="2" s="1"/>
  <c r="H28" i="2"/>
  <c r="K28" i="2" s="1"/>
  <c r="L28" i="2" s="1"/>
  <c r="H14" i="2"/>
  <c r="K14" i="2" s="1"/>
  <c r="L14" i="2" s="1"/>
  <c r="I196" i="1"/>
  <c r="L196" i="1" s="1"/>
  <c r="M196" i="1" s="1"/>
  <c r="I136" i="1"/>
  <c r="L136" i="1" s="1"/>
  <c r="M136" i="1" s="1"/>
  <c r="I126" i="1"/>
  <c r="L126" i="1" s="1"/>
  <c r="M126" i="1" s="1"/>
  <c r="I215" i="1"/>
  <c r="L215" i="1" s="1"/>
  <c r="M215" i="1" s="1"/>
  <c r="I195" i="1"/>
  <c r="L195" i="1" s="1"/>
  <c r="M195" i="1" s="1"/>
  <c r="I166" i="1"/>
  <c r="L166" i="1" s="1"/>
  <c r="M166" i="1" s="1"/>
  <c r="I243" i="1"/>
  <c r="I226" i="1"/>
  <c r="I178" i="1"/>
  <c r="I362" i="1"/>
  <c r="I235" i="1"/>
  <c r="I219" i="1"/>
  <c r="I138" i="1"/>
  <c r="I260" i="1"/>
  <c r="I256" i="1"/>
  <c r="I61" i="1"/>
  <c r="I50" i="1"/>
  <c r="I104" i="1"/>
  <c r="I91" i="1"/>
  <c r="I406" i="1"/>
  <c r="I254" i="1"/>
  <c r="I41" i="1"/>
  <c r="I246" i="1"/>
  <c r="I112" i="1"/>
  <c r="I381" i="1"/>
  <c r="I402" i="1"/>
  <c r="I58" i="1"/>
  <c r="I48" i="1"/>
  <c r="I42" i="1"/>
  <c r="I21" i="1"/>
  <c r="I38" i="1"/>
  <c r="I364" i="1"/>
  <c r="I125" i="1"/>
  <c r="I368" i="1"/>
  <c r="I326" i="1"/>
  <c r="I175" i="1"/>
  <c r="I105" i="1"/>
  <c r="I238" i="1"/>
  <c r="I361" i="1"/>
  <c r="I317" i="1"/>
  <c r="I391" i="1"/>
  <c r="I40" i="1"/>
  <c r="I397" i="1"/>
  <c r="I355" i="1"/>
  <c r="I282" i="1"/>
  <c r="I266" i="1"/>
  <c r="I22" i="1"/>
  <c r="I263" i="1"/>
  <c r="I26" i="1"/>
  <c r="I140" i="1"/>
  <c r="I400" i="1"/>
  <c r="I23" i="1"/>
  <c r="I189" i="1"/>
  <c r="I267" i="1"/>
  <c r="I52" i="1"/>
  <c r="I345" i="1"/>
  <c r="I340" i="1"/>
  <c r="I57" i="1"/>
  <c r="I225" i="1"/>
  <c r="I258" i="1"/>
  <c r="I122" i="1"/>
  <c r="I270" i="1"/>
  <c r="I245" i="1"/>
  <c r="I76" i="1"/>
  <c r="I209" i="1"/>
  <c r="I399" i="1"/>
  <c r="I354" i="1"/>
  <c r="I253" i="1"/>
  <c r="I220" i="1"/>
  <c r="I371" i="1"/>
  <c r="I102" i="1"/>
  <c r="I314" i="1"/>
  <c r="I304" i="1"/>
  <c r="I249" i="1"/>
  <c r="I60" i="1"/>
  <c r="I398" i="1"/>
  <c r="I124" i="1"/>
  <c r="I127" i="1"/>
  <c r="I366" i="1"/>
  <c r="I231" i="1"/>
  <c r="I194" i="1"/>
  <c r="I108" i="1"/>
  <c r="I200" i="1"/>
  <c r="I164" i="1"/>
  <c r="I264" i="1"/>
  <c r="I106" i="1"/>
  <c r="I193" i="1"/>
  <c r="I308" i="1"/>
  <c r="I337" i="1"/>
  <c r="I348" i="1"/>
  <c r="I276" i="1"/>
  <c r="I393" i="1"/>
  <c r="I109" i="1"/>
  <c r="I180" i="1"/>
  <c r="I359" i="1"/>
  <c r="I218" i="1"/>
  <c r="I407" i="1"/>
  <c r="I299" i="1"/>
  <c r="I328" i="1"/>
  <c r="I97" i="1"/>
  <c r="I374" i="1"/>
  <c r="I239" i="1"/>
  <c r="I351" i="1"/>
  <c r="I143" i="1"/>
  <c r="I45" i="1"/>
  <c r="I85" i="1"/>
  <c r="I81" i="1"/>
  <c r="I25" i="1"/>
  <c r="I170" i="1"/>
  <c r="I310" i="1"/>
  <c r="I265" i="1"/>
  <c r="I365" i="1"/>
  <c r="I212" i="1"/>
  <c r="I18" i="1"/>
  <c r="I90" i="1"/>
  <c r="I191" i="1"/>
  <c r="I275" i="1"/>
  <c r="I182" i="1"/>
  <c r="I288" i="1"/>
  <c r="I224" i="1"/>
  <c r="I382" i="1"/>
  <c r="I312" i="1"/>
  <c r="I82" i="1"/>
  <c r="I59" i="1"/>
  <c r="I181" i="1"/>
  <c r="I152" i="1"/>
  <c r="I157" i="1"/>
  <c r="I110" i="1"/>
  <c r="I163" i="1"/>
  <c r="I63" i="1"/>
  <c r="I62" i="1"/>
  <c r="I113" i="1"/>
  <c r="I214" i="1"/>
  <c r="I255" i="1"/>
  <c r="I94" i="1"/>
  <c r="I7" i="1"/>
  <c r="L7" i="1" s="1"/>
  <c r="I322" i="1"/>
  <c r="I341" i="1"/>
  <c r="I334" i="1"/>
  <c r="I283" i="1"/>
  <c r="I213" i="1"/>
  <c r="I203" i="1"/>
  <c r="I183" i="1"/>
  <c r="I210" i="1"/>
  <c r="I241" i="1"/>
  <c r="I248" i="1"/>
  <c r="I151" i="1"/>
  <c r="I331" i="1"/>
  <c r="I53" i="1"/>
  <c r="I201" i="1"/>
  <c r="I273" i="1"/>
  <c r="I160" i="1"/>
  <c r="I336" i="1"/>
  <c r="I197" i="1"/>
  <c r="I384" i="1"/>
  <c r="I333" i="1"/>
  <c r="I360" i="1"/>
  <c r="I137" i="1"/>
  <c r="I74" i="1"/>
  <c r="I358" i="1"/>
  <c r="I302" i="1"/>
  <c r="I93" i="1"/>
  <c r="I342" i="1"/>
  <c r="I69" i="1"/>
  <c r="I188" i="1"/>
  <c r="I295" i="1"/>
  <c r="I92" i="1"/>
  <c r="I17" i="1"/>
  <c r="I287" i="1"/>
  <c r="I298" i="1"/>
  <c r="I262" i="1"/>
  <c r="I369" i="1"/>
  <c r="I373" i="1"/>
  <c r="I30" i="1"/>
  <c r="I6" i="1"/>
  <c r="I385" i="1"/>
  <c r="I380" i="1"/>
  <c r="I78" i="1"/>
  <c r="I233" i="1"/>
  <c r="I356" i="1"/>
  <c r="I19" i="1"/>
  <c r="I363" i="1"/>
  <c r="I230" i="1"/>
  <c r="I285" i="1"/>
  <c r="I71" i="1"/>
  <c r="I216" i="1"/>
  <c r="I162" i="1"/>
  <c r="I222" i="1"/>
  <c r="I303" i="1"/>
  <c r="I147" i="1"/>
  <c r="I221" i="1"/>
  <c r="I386" i="1"/>
  <c r="I375" i="1"/>
  <c r="I179" i="1"/>
  <c r="I387" i="1"/>
  <c r="I324" i="1"/>
  <c r="I338" i="1"/>
  <c r="I169" i="1"/>
  <c r="I372" i="1"/>
  <c r="I240" i="1"/>
  <c r="I121" i="1"/>
  <c r="I116" i="1"/>
  <c r="I123" i="1"/>
  <c r="I70" i="1"/>
  <c r="I300" i="1"/>
  <c r="I272" i="1"/>
  <c r="I367" i="1"/>
  <c r="I15" i="1"/>
  <c r="I383" i="1"/>
  <c r="I177" i="1"/>
  <c r="I379" i="1"/>
  <c r="I389" i="1"/>
  <c r="I217" i="1"/>
  <c r="I403" i="1"/>
  <c r="I190" i="1"/>
  <c r="I117" i="1"/>
  <c r="I27" i="1"/>
  <c r="I207" i="1"/>
  <c r="I24" i="1"/>
  <c r="I259" i="1"/>
  <c r="I305" i="1"/>
  <c r="I168" i="1"/>
  <c r="I208" i="1"/>
  <c r="I99" i="1"/>
  <c r="I186" i="1"/>
  <c r="I250" i="1"/>
  <c r="I32" i="1"/>
  <c r="I171" i="1"/>
  <c r="I56" i="1"/>
  <c r="I132" i="1"/>
  <c r="I291" i="1"/>
  <c r="I234" i="1"/>
  <c r="I335" i="1"/>
  <c r="I327" i="1"/>
  <c r="I128" i="1"/>
  <c r="I229" i="1"/>
  <c r="I344" i="1"/>
  <c r="I173" i="1"/>
  <c r="I294" i="1"/>
  <c r="I228" i="1"/>
  <c r="I172" i="1"/>
  <c r="I325" i="1"/>
  <c r="I309" i="1"/>
  <c r="I343" i="1"/>
  <c r="I296" i="1"/>
  <c r="I87" i="1"/>
  <c r="I37" i="1"/>
  <c r="I131" i="1"/>
  <c r="I332" i="1"/>
  <c r="I156" i="1"/>
  <c r="I237" i="1"/>
  <c r="I158" i="1"/>
  <c r="I350" i="1"/>
  <c r="I54" i="1"/>
  <c r="I339" i="1"/>
  <c r="I198" i="1"/>
  <c r="I176" i="1"/>
  <c r="I396" i="1"/>
  <c r="I192" i="1"/>
  <c r="I10" i="1"/>
  <c r="I277" i="1"/>
  <c r="I98" i="1"/>
  <c r="I114" i="1"/>
  <c r="I274" i="1"/>
  <c r="I223" i="1"/>
  <c r="I227" i="1"/>
  <c r="I79" i="1"/>
  <c r="I44" i="1"/>
  <c r="I370" i="1"/>
  <c r="I315" i="1"/>
  <c r="I377" i="1"/>
  <c r="I392" i="1"/>
  <c r="I206" i="1"/>
  <c r="I149" i="1"/>
  <c r="I155" i="1"/>
  <c r="I83" i="1"/>
  <c r="I252" i="1"/>
  <c r="I120" i="1"/>
  <c r="I281" i="1"/>
  <c r="I286" i="1"/>
  <c r="I65" i="1"/>
  <c r="I145" i="1"/>
  <c r="I378" i="1"/>
  <c r="I20" i="1"/>
  <c r="I29" i="1"/>
  <c r="I184" i="1"/>
  <c r="I316" i="1"/>
  <c r="I401" i="1"/>
  <c r="I64" i="1"/>
  <c r="I150" i="1"/>
  <c r="I313" i="1"/>
  <c r="I35" i="1"/>
  <c r="I101" i="1"/>
  <c r="I111" i="1"/>
  <c r="I153" i="1"/>
  <c r="I306" i="1"/>
  <c r="I100" i="1"/>
  <c r="I46" i="1"/>
  <c r="I347" i="1"/>
  <c r="I297" i="1"/>
  <c r="I49" i="1"/>
  <c r="I12" i="1"/>
  <c r="I80" i="1"/>
  <c r="I134" i="1"/>
  <c r="I148" i="1"/>
  <c r="I167" i="1"/>
  <c r="I211" i="1"/>
  <c r="I232" i="1"/>
  <c r="I14" i="1"/>
  <c r="I353" i="1"/>
  <c r="I271" i="1"/>
  <c r="I77" i="1"/>
  <c r="I55" i="1"/>
  <c r="I107" i="1"/>
  <c r="I280" i="1"/>
  <c r="I330" i="1"/>
  <c r="I103" i="1"/>
  <c r="I11" i="1"/>
  <c r="I278" i="1"/>
  <c r="I318" i="1"/>
  <c r="I89" i="1"/>
  <c r="I43" i="1"/>
  <c r="I319" i="1"/>
  <c r="I307" i="1"/>
  <c r="I73" i="1"/>
  <c r="I352" i="1"/>
  <c r="I95" i="1"/>
  <c r="I13" i="1"/>
  <c r="I75" i="1"/>
  <c r="I161" i="1"/>
  <c r="I204" i="1"/>
  <c r="I408" i="1"/>
  <c r="I376" i="1"/>
  <c r="I72" i="1"/>
  <c r="I405" i="1"/>
  <c r="I130" i="1"/>
  <c r="M14" i="2" l="1"/>
  <c r="M31" i="2"/>
  <c r="M55" i="2"/>
  <c r="M28" i="2"/>
  <c r="M49" i="2"/>
  <c r="M50" i="2"/>
  <c r="M45" i="2"/>
  <c r="M30" i="2"/>
  <c r="M56" i="2"/>
  <c r="M44" i="2"/>
  <c r="M11" i="2"/>
  <c r="M24" i="2"/>
  <c r="M9" i="2"/>
  <c r="M16" i="2"/>
  <c r="M23" i="2"/>
  <c r="M37" i="2"/>
  <c r="M51" i="2"/>
  <c r="M36" i="2"/>
  <c r="M7" i="2"/>
  <c r="M41" i="2"/>
  <c r="M10" i="2"/>
  <c r="M53" i="2"/>
  <c r="M27" i="2"/>
  <c r="M6" i="2"/>
  <c r="M8" i="2"/>
  <c r="M20" i="2"/>
  <c r="M35" i="2"/>
  <c r="M22" i="2"/>
  <c r="M48" i="2"/>
  <c r="M43" i="2"/>
  <c r="M13" i="2"/>
  <c r="M15" i="2"/>
  <c r="M47" i="2"/>
  <c r="M32" i="2"/>
  <c r="M40" i="2"/>
  <c r="M12" i="2"/>
  <c r="M21" i="2"/>
  <c r="M54" i="2"/>
  <c r="M25" i="2"/>
  <c r="M42" i="2"/>
  <c r="M46" i="2"/>
  <c r="M38" i="2"/>
  <c r="M17" i="2"/>
  <c r="M18" i="2"/>
  <c r="M52" i="2"/>
  <c r="M29" i="2"/>
  <c r="M39" i="2"/>
  <c r="M34" i="2"/>
  <c r="M19" i="2"/>
  <c r="M33" i="2"/>
  <c r="M26" i="2"/>
  <c r="I67" i="1"/>
  <c r="L67" i="1" s="1"/>
  <c r="M67" i="1" s="1"/>
  <c r="I187" i="1"/>
  <c r="L187" i="1" s="1"/>
  <c r="M187" i="1" s="1"/>
  <c r="I251" i="1"/>
  <c r="I357" i="1"/>
  <c r="L357" i="1" s="1"/>
  <c r="M357" i="1" s="1"/>
  <c r="I34" i="1"/>
  <c r="L34" i="1" s="1"/>
  <c r="M34" i="1" s="1"/>
  <c r="I257" i="1"/>
  <c r="L257" i="1" s="1"/>
  <c r="M257" i="1" s="1"/>
  <c r="I16" i="1"/>
  <c r="I165" i="1"/>
  <c r="L165" i="1" s="1"/>
  <c r="M165" i="1" s="1"/>
  <c r="I36" i="1"/>
  <c r="I289" i="1"/>
  <c r="L289" i="1" s="1"/>
  <c r="M289" i="1" s="1"/>
  <c r="I244" i="1"/>
  <c r="I28" i="1"/>
  <c r="L28" i="1" s="1"/>
  <c r="M28" i="1" s="1"/>
  <c r="I329" i="1"/>
  <c r="L329" i="1" s="1"/>
  <c r="M329" i="1" s="1"/>
  <c r="I174" i="1"/>
  <c r="I8" i="1"/>
  <c r="I86" i="1"/>
  <c r="I88" i="1"/>
  <c r="L88" i="1" s="1"/>
  <c r="M88" i="1" s="1"/>
  <c r="I154" i="1"/>
  <c r="L154" i="1" s="1"/>
  <c r="M154" i="1" s="1"/>
  <c r="I269" i="1"/>
  <c r="I279" i="1"/>
  <c r="I395" i="1"/>
  <c r="L395" i="1" s="1"/>
  <c r="M395" i="1" s="1"/>
  <c r="I394" i="1"/>
  <c r="L394" i="1" s="1"/>
  <c r="M394" i="1" s="1"/>
  <c r="I261" i="1"/>
  <c r="I292" i="1"/>
  <c r="L292" i="1" s="1"/>
  <c r="M292" i="1" s="1"/>
  <c r="I268" i="1"/>
  <c r="I199" i="1"/>
  <c r="L199" i="1" s="1"/>
  <c r="M199" i="1" s="1"/>
  <c r="I119" i="1"/>
  <c r="I139" i="1"/>
  <c r="L139" i="1" s="1"/>
  <c r="M139" i="1" s="1"/>
  <c r="I33" i="1"/>
  <c r="L33" i="1" s="1"/>
  <c r="M33" i="1" s="1"/>
  <c r="I185" i="1"/>
  <c r="L185" i="1" s="1"/>
  <c r="M185" i="1" s="1"/>
  <c r="I159" i="1"/>
  <c r="I388" i="1"/>
  <c r="L388" i="1" s="1"/>
  <c r="M388" i="1" s="1"/>
  <c r="I144" i="1"/>
  <c r="L144" i="1" s="1"/>
  <c r="M144" i="1" s="1"/>
  <c r="I66" i="1"/>
  <c r="L66" i="1" s="1"/>
  <c r="M66" i="1" s="1"/>
  <c r="I346" i="1"/>
  <c r="I31" i="1"/>
  <c r="I404" i="1"/>
  <c r="L404" i="1" s="1"/>
  <c r="M404" i="1" s="1"/>
  <c r="I349" i="1"/>
  <c r="L349" i="1" s="1"/>
  <c r="M349" i="1" s="1"/>
  <c r="I47" i="1"/>
  <c r="I301" i="1"/>
  <c r="I205" i="1"/>
  <c r="L205" i="1" s="1"/>
  <c r="M205" i="1" s="1"/>
  <c r="I311" i="1"/>
  <c r="L311" i="1" s="1"/>
  <c r="M311" i="1" s="1"/>
  <c r="I129" i="1"/>
  <c r="I146" i="1"/>
  <c r="I133" i="1"/>
  <c r="L133" i="1" s="1"/>
  <c r="M133" i="1" s="1"/>
  <c r="I9" i="1"/>
  <c r="I135" i="1"/>
  <c r="I284" i="1"/>
  <c r="I323" i="1"/>
  <c r="L323" i="1" s="1"/>
  <c r="M323" i="1" s="1"/>
  <c r="I118" i="1"/>
  <c r="L118" i="1" s="1"/>
  <c r="M118" i="1" s="1"/>
  <c r="I141" i="1"/>
  <c r="I68" i="1"/>
  <c r="I202" i="1"/>
  <c r="L202" i="1" s="1"/>
  <c r="M202" i="1" s="1"/>
  <c r="I142" i="1"/>
  <c r="L142" i="1" s="1"/>
  <c r="M142" i="1" s="1"/>
  <c r="P28" i="2"/>
  <c r="R28" i="2" s="1"/>
  <c r="P13" i="2"/>
  <c r="R13" i="2" s="1"/>
  <c r="P45" i="2"/>
  <c r="R45" i="2" s="1"/>
  <c r="P54" i="2"/>
  <c r="R54" i="2" s="1"/>
  <c r="P48" i="2"/>
  <c r="R48" i="2" s="1"/>
  <c r="P27" i="2"/>
  <c r="R27" i="2" s="1"/>
  <c r="P18" i="2"/>
  <c r="R18" i="2" s="1"/>
  <c r="P19" i="2"/>
  <c r="R19" i="2" s="1"/>
  <c r="P25" i="2"/>
  <c r="R25" i="2" s="1"/>
  <c r="P49" i="2"/>
  <c r="R49" i="2" s="1"/>
  <c r="P6" i="2"/>
  <c r="R6" i="2" s="1"/>
  <c r="P52" i="2"/>
  <c r="R52" i="2" s="1"/>
  <c r="P42" i="2"/>
  <c r="R42" i="2" s="1"/>
  <c r="P46" i="2"/>
  <c r="R46" i="2" s="1"/>
  <c r="P38" i="2"/>
  <c r="R38" i="2" s="1"/>
  <c r="P30" i="2"/>
  <c r="R30" i="2" s="1"/>
  <c r="P41" i="2"/>
  <c r="R41" i="2" s="1"/>
  <c r="P15" i="2"/>
  <c r="R15" i="2" s="1"/>
  <c r="P14" i="2"/>
  <c r="R14" i="2" s="1"/>
  <c r="P43" i="2"/>
  <c r="R43" i="2" s="1"/>
  <c r="P16" i="2"/>
  <c r="R16" i="2" s="1"/>
  <c r="P9" i="2"/>
  <c r="R9" i="2" s="1"/>
  <c r="P33" i="2"/>
  <c r="R33" i="2" s="1"/>
  <c r="P26" i="2"/>
  <c r="R26" i="2" s="1"/>
  <c r="P7" i="2"/>
  <c r="R7" i="2" s="1"/>
  <c r="P36" i="2"/>
  <c r="R36" i="2" s="1"/>
  <c r="P35" i="2"/>
  <c r="R35" i="2" s="1"/>
  <c r="P20" i="2"/>
  <c r="R20" i="2" s="1"/>
  <c r="P56" i="2"/>
  <c r="R56" i="2" s="1"/>
  <c r="P37" i="2"/>
  <c r="R37" i="2" s="1"/>
  <c r="P51" i="2"/>
  <c r="R51" i="2" s="1"/>
  <c r="P11" i="2"/>
  <c r="R11" i="2" s="1"/>
  <c r="P44" i="2"/>
  <c r="R44" i="2" s="1"/>
  <c r="P17" i="2"/>
  <c r="R17" i="2" s="1"/>
  <c r="P24" i="2"/>
  <c r="R24" i="2" s="1"/>
  <c r="P23" i="2"/>
  <c r="R23" i="2" s="1"/>
  <c r="P50" i="2"/>
  <c r="R50" i="2" s="1"/>
  <c r="P12" i="2"/>
  <c r="R12" i="2" s="1"/>
  <c r="P32" i="2"/>
  <c r="R32" i="2" s="1"/>
  <c r="P55" i="2"/>
  <c r="R55" i="2" s="1"/>
  <c r="P8" i="2"/>
  <c r="R8" i="2" s="1"/>
  <c r="P34" i="2"/>
  <c r="R34" i="2" s="1"/>
  <c r="P53" i="2"/>
  <c r="R53" i="2" s="1"/>
  <c r="P39" i="2"/>
  <c r="R39" i="2" s="1"/>
  <c r="P40" i="2"/>
  <c r="R40" i="2" s="1"/>
  <c r="P10" i="2"/>
  <c r="R10" i="2" s="1"/>
  <c r="P21" i="2"/>
  <c r="R21" i="2" s="1"/>
  <c r="P29" i="2"/>
  <c r="R29" i="2" s="1"/>
  <c r="P31" i="2"/>
  <c r="R31" i="2" s="1"/>
  <c r="P22" i="2"/>
  <c r="R22" i="2" s="1"/>
  <c r="P47" i="2"/>
  <c r="R47" i="2" s="1"/>
  <c r="L14" i="1"/>
  <c r="M14" i="1" s="1"/>
  <c r="L148" i="1"/>
  <c r="M148" i="1" s="1"/>
  <c r="L297" i="1"/>
  <c r="M297" i="1" s="1"/>
  <c r="L150" i="1"/>
  <c r="M150" i="1" s="1"/>
  <c r="L316" i="1"/>
  <c r="M316" i="1" s="1"/>
  <c r="L120" i="1"/>
  <c r="M120" i="1" s="1"/>
  <c r="L392" i="1"/>
  <c r="M392" i="1" s="1"/>
  <c r="L370" i="1"/>
  <c r="M370" i="1" s="1"/>
  <c r="L274" i="1"/>
  <c r="M274" i="1" s="1"/>
  <c r="L98" i="1"/>
  <c r="M98" i="1" s="1"/>
  <c r="L396" i="1"/>
  <c r="M396" i="1" s="1"/>
  <c r="L339" i="1"/>
  <c r="M339" i="1" s="1"/>
  <c r="L332" i="1"/>
  <c r="M332" i="1" s="1"/>
  <c r="L132" i="1"/>
  <c r="M132" i="1" s="1"/>
  <c r="L27" i="1"/>
  <c r="M27" i="1" s="1"/>
  <c r="L303" i="1"/>
  <c r="M303" i="1" s="1"/>
  <c r="L262" i="1"/>
  <c r="M262" i="1" s="1"/>
  <c r="L17" i="1"/>
  <c r="M17" i="1" s="1"/>
  <c r="L137" i="1"/>
  <c r="M137" i="1" s="1"/>
  <c r="L213" i="1"/>
  <c r="M213" i="1" s="1"/>
  <c r="L62" i="1"/>
  <c r="M62" i="1" s="1"/>
  <c r="L182" i="1"/>
  <c r="M182" i="1" s="1"/>
  <c r="L57" i="1"/>
  <c r="M57" i="1" s="1"/>
  <c r="L256" i="1"/>
  <c r="M256" i="1" s="1"/>
  <c r="L89" i="1"/>
  <c r="M89" i="1" s="1"/>
  <c r="L280" i="1"/>
  <c r="M280" i="1" s="1"/>
  <c r="L100" i="1"/>
  <c r="M100" i="1" s="1"/>
  <c r="L54" i="1"/>
  <c r="M54" i="1" s="1"/>
  <c r="L228" i="1"/>
  <c r="M228" i="1" s="1"/>
  <c r="L208" i="1"/>
  <c r="M208" i="1" s="1"/>
  <c r="L217" i="1"/>
  <c r="M217" i="1" s="1"/>
  <c r="L70" i="1"/>
  <c r="M70" i="1" s="1"/>
  <c r="L338" i="1"/>
  <c r="M338" i="1" s="1"/>
  <c r="L341" i="1"/>
  <c r="M341" i="1" s="1"/>
  <c r="M7" i="1"/>
  <c r="L191" i="1"/>
  <c r="M191" i="1" s="1"/>
  <c r="L212" i="1"/>
  <c r="M212" i="1" s="1"/>
  <c r="L265" i="1"/>
  <c r="M265" i="1" s="1"/>
  <c r="L170" i="1"/>
  <c r="M170" i="1" s="1"/>
  <c r="L97" i="1"/>
  <c r="M97" i="1" s="1"/>
  <c r="L251" i="1"/>
  <c r="M251" i="1" s="1"/>
  <c r="L218" i="1"/>
  <c r="M218" i="1" s="1"/>
  <c r="L393" i="1"/>
  <c r="M393" i="1" s="1"/>
  <c r="L276" i="1"/>
  <c r="M276" i="1" s="1"/>
  <c r="L40" i="1"/>
  <c r="M40" i="1" s="1"/>
  <c r="L317" i="1"/>
  <c r="M317" i="1" s="1"/>
  <c r="L238" i="1"/>
  <c r="M238" i="1" s="1"/>
  <c r="L175" i="1"/>
  <c r="M175" i="1" s="1"/>
  <c r="L48" i="1"/>
  <c r="M48" i="1" s="1"/>
  <c r="L402" i="1"/>
  <c r="M402" i="1" s="1"/>
  <c r="L112" i="1"/>
  <c r="M112" i="1" s="1"/>
  <c r="L246" i="1"/>
  <c r="M246" i="1" s="1"/>
  <c r="L254" i="1"/>
  <c r="M254" i="1" s="1"/>
  <c r="L91" i="1"/>
  <c r="M91" i="1" s="1"/>
  <c r="L219" i="1"/>
  <c r="M219" i="1" s="1"/>
  <c r="L232" i="1"/>
  <c r="M232" i="1" s="1"/>
  <c r="L49" i="1"/>
  <c r="M49" i="1" s="1"/>
  <c r="L46" i="1"/>
  <c r="M46" i="1" s="1"/>
  <c r="L64" i="1"/>
  <c r="M64" i="1" s="1"/>
  <c r="L20" i="1"/>
  <c r="M20" i="1" s="1"/>
  <c r="L281" i="1"/>
  <c r="M281" i="1" s="1"/>
  <c r="L83" i="1"/>
  <c r="M83" i="1" s="1"/>
  <c r="L206" i="1"/>
  <c r="M206" i="1" s="1"/>
  <c r="L377" i="1"/>
  <c r="M377" i="1" s="1"/>
  <c r="L79" i="1"/>
  <c r="M79" i="1" s="1"/>
  <c r="L10" i="1"/>
  <c r="M10" i="1" s="1"/>
  <c r="L176" i="1"/>
  <c r="M176" i="1" s="1"/>
  <c r="L237" i="1"/>
  <c r="M237" i="1" s="1"/>
  <c r="L131" i="1"/>
  <c r="M131" i="1" s="1"/>
  <c r="L171" i="1"/>
  <c r="M171" i="1" s="1"/>
  <c r="L116" i="1"/>
  <c r="M116" i="1" s="1"/>
  <c r="L298" i="1"/>
  <c r="M298" i="1" s="1"/>
  <c r="L69" i="1"/>
  <c r="M69" i="1" s="1"/>
  <c r="L333" i="1"/>
  <c r="M333" i="1" s="1"/>
  <c r="L160" i="1"/>
  <c r="M160" i="1" s="1"/>
  <c r="L255" i="1"/>
  <c r="M255" i="1" s="1"/>
  <c r="L163" i="1"/>
  <c r="M163" i="1" s="1"/>
  <c r="L103" i="1"/>
  <c r="M103" i="1" s="1"/>
  <c r="L35" i="1"/>
  <c r="M35" i="1" s="1"/>
  <c r="L37" i="1"/>
  <c r="M37" i="1" s="1"/>
  <c r="L128" i="1"/>
  <c r="M128" i="1" s="1"/>
  <c r="L168" i="1"/>
  <c r="M168" i="1" s="1"/>
  <c r="L389" i="1"/>
  <c r="M389" i="1" s="1"/>
  <c r="L372" i="1"/>
  <c r="M372" i="1" s="1"/>
  <c r="L167" i="1"/>
  <c r="M167" i="1" s="1"/>
  <c r="L134" i="1"/>
  <c r="M134" i="1" s="1"/>
  <c r="L347" i="1"/>
  <c r="M347" i="1" s="1"/>
  <c r="L184" i="1"/>
  <c r="M184" i="1" s="1"/>
  <c r="L378" i="1"/>
  <c r="M378" i="1" s="1"/>
  <c r="L286" i="1"/>
  <c r="M286" i="1" s="1"/>
  <c r="L155" i="1"/>
  <c r="M155" i="1" s="1"/>
  <c r="L149" i="1"/>
  <c r="M149" i="1" s="1"/>
  <c r="L44" i="1"/>
  <c r="M44" i="1" s="1"/>
  <c r="L227" i="1"/>
  <c r="M227" i="1" s="1"/>
  <c r="L223" i="1"/>
  <c r="M223" i="1" s="1"/>
  <c r="L114" i="1"/>
  <c r="M114" i="1" s="1"/>
  <c r="L192" i="1"/>
  <c r="M192" i="1" s="1"/>
  <c r="L158" i="1"/>
  <c r="M158" i="1" s="1"/>
  <c r="L156" i="1"/>
  <c r="M156" i="1" s="1"/>
  <c r="L291" i="1"/>
  <c r="M291" i="1" s="1"/>
  <c r="L15" i="1"/>
  <c r="M15" i="1" s="1"/>
  <c r="L240" i="1"/>
  <c r="M240" i="1" s="1"/>
  <c r="L375" i="1"/>
  <c r="M375" i="1" s="1"/>
  <c r="L147" i="1"/>
  <c r="M147" i="1" s="1"/>
  <c r="L222" i="1"/>
  <c r="M222" i="1" s="1"/>
  <c r="L287" i="1"/>
  <c r="M287" i="1" s="1"/>
  <c r="L92" i="1"/>
  <c r="M92" i="1" s="1"/>
  <c r="L342" i="1"/>
  <c r="M342" i="1" s="1"/>
  <c r="L302" i="1"/>
  <c r="M302" i="1" s="1"/>
  <c r="L360" i="1"/>
  <c r="M360" i="1" s="1"/>
  <c r="L384" i="1"/>
  <c r="M384" i="1" s="1"/>
  <c r="L336" i="1"/>
  <c r="M336" i="1" s="1"/>
  <c r="L273" i="1"/>
  <c r="M273" i="1" s="1"/>
  <c r="L310" i="1"/>
  <c r="M310" i="1" s="1"/>
  <c r="L81" i="1"/>
  <c r="M81" i="1" s="1"/>
  <c r="L85" i="1"/>
  <c r="M85" i="1" s="1"/>
  <c r="L45" i="1"/>
  <c r="M45" i="1" s="1"/>
  <c r="L299" i="1"/>
  <c r="M299" i="1" s="1"/>
  <c r="L174" i="1"/>
  <c r="M174" i="1" s="1"/>
  <c r="L359" i="1"/>
  <c r="M359" i="1" s="1"/>
  <c r="L164" i="1"/>
  <c r="M164" i="1" s="1"/>
  <c r="L108" i="1"/>
  <c r="M108" i="1" s="1"/>
  <c r="L366" i="1"/>
  <c r="M366" i="1" s="1"/>
  <c r="L124" i="1"/>
  <c r="M124" i="1" s="1"/>
  <c r="L398" i="1"/>
  <c r="M398" i="1" s="1"/>
  <c r="L249" i="1"/>
  <c r="M249" i="1" s="1"/>
  <c r="L304" i="1"/>
  <c r="M304" i="1" s="1"/>
  <c r="L371" i="1"/>
  <c r="M371" i="1" s="1"/>
  <c r="L8" i="1"/>
  <c r="M8" i="1" s="1"/>
  <c r="L209" i="1"/>
  <c r="M209" i="1" s="1"/>
  <c r="L245" i="1"/>
  <c r="M245" i="1" s="1"/>
  <c r="L122" i="1"/>
  <c r="M122" i="1" s="1"/>
  <c r="L340" i="1"/>
  <c r="M340" i="1" s="1"/>
  <c r="L52" i="1"/>
  <c r="M52" i="1" s="1"/>
  <c r="L189" i="1"/>
  <c r="M189" i="1" s="1"/>
  <c r="L140" i="1"/>
  <c r="M140" i="1" s="1"/>
  <c r="L263" i="1"/>
  <c r="M263" i="1" s="1"/>
  <c r="L22" i="1"/>
  <c r="M22" i="1" s="1"/>
  <c r="L397" i="1"/>
  <c r="M397" i="1" s="1"/>
  <c r="L104" i="1"/>
  <c r="M104" i="1" s="1"/>
  <c r="L197" i="1"/>
  <c r="M197" i="1" s="1"/>
  <c r="L183" i="1"/>
  <c r="M183" i="1" s="1"/>
  <c r="L214" i="1"/>
  <c r="M214" i="1" s="1"/>
  <c r="L278" i="1"/>
  <c r="M278" i="1" s="1"/>
  <c r="L153" i="1"/>
  <c r="M153" i="1" s="1"/>
  <c r="L296" i="1"/>
  <c r="M296" i="1" s="1"/>
  <c r="L259" i="1"/>
  <c r="M259" i="1" s="1"/>
  <c r="L353" i="1"/>
  <c r="M353" i="1" s="1"/>
  <c r="L313" i="1"/>
  <c r="M313" i="1" s="1"/>
  <c r="L401" i="1"/>
  <c r="M401" i="1" s="1"/>
  <c r="L29" i="1"/>
  <c r="M29" i="1" s="1"/>
  <c r="L252" i="1"/>
  <c r="M252" i="1" s="1"/>
  <c r="L43" i="1"/>
  <c r="M43" i="1" s="1"/>
  <c r="L318" i="1"/>
  <c r="M318" i="1" s="1"/>
  <c r="L11" i="1"/>
  <c r="M11" i="1" s="1"/>
  <c r="L330" i="1"/>
  <c r="M330" i="1" s="1"/>
  <c r="L107" i="1"/>
  <c r="M107" i="1" s="1"/>
  <c r="L211" i="1"/>
  <c r="M211" i="1" s="1"/>
  <c r="L306" i="1"/>
  <c r="M306" i="1" s="1"/>
  <c r="L111" i="1"/>
  <c r="M111" i="1" s="1"/>
  <c r="L87" i="1"/>
  <c r="M87" i="1" s="1"/>
  <c r="L268" i="1"/>
  <c r="M268" i="1" s="1"/>
  <c r="L309" i="1"/>
  <c r="M309" i="1" s="1"/>
  <c r="L325" i="1"/>
  <c r="M325" i="1" s="1"/>
  <c r="L172" i="1"/>
  <c r="M172" i="1" s="1"/>
  <c r="L294" i="1"/>
  <c r="M294" i="1" s="1"/>
  <c r="L173" i="1"/>
  <c r="M173" i="1" s="1"/>
  <c r="L229" i="1"/>
  <c r="M229" i="1" s="1"/>
  <c r="L327" i="1"/>
  <c r="M327" i="1" s="1"/>
  <c r="L32" i="1"/>
  <c r="M32" i="1" s="1"/>
  <c r="L250" i="1"/>
  <c r="M250" i="1" s="1"/>
  <c r="L305" i="1"/>
  <c r="M305" i="1" s="1"/>
  <c r="L403" i="1"/>
  <c r="M403" i="1" s="1"/>
  <c r="L269" i="1"/>
  <c r="M269" i="1" s="1"/>
  <c r="L379" i="1"/>
  <c r="M379" i="1" s="1"/>
  <c r="L383" i="1"/>
  <c r="M383" i="1" s="1"/>
  <c r="L300" i="1"/>
  <c r="M300" i="1" s="1"/>
  <c r="L123" i="1"/>
  <c r="M123" i="1" s="1"/>
  <c r="L121" i="1"/>
  <c r="M121" i="1" s="1"/>
  <c r="L169" i="1"/>
  <c r="M169" i="1" s="1"/>
  <c r="L324" i="1"/>
  <c r="M324" i="1" s="1"/>
  <c r="L358" i="1"/>
  <c r="M358" i="1" s="1"/>
  <c r="L275" i="1"/>
  <c r="M275" i="1" s="1"/>
  <c r="L90" i="1"/>
  <c r="M90" i="1" s="1"/>
  <c r="L109" i="1"/>
  <c r="M109" i="1" s="1"/>
  <c r="L308" i="1"/>
  <c r="M308" i="1" s="1"/>
  <c r="L135" i="1"/>
  <c r="M135" i="1" s="1"/>
  <c r="L361" i="1"/>
  <c r="M361" i="1" s="1"/>
  <c r="L326" i="1"/>
  <c r="M326" i="1" s="1"/>
  <c r="L295" i="1"/>
  <c r="M295" i="1" s="1"/>
  <c r="L84" i="1"/>
  <c r="M84" i="1" s="1"/>
  <c r="L65" i="1"/>
  <c r="M65" i="1" s="1"/>
  <c r="L266" i="1"/>
  <c r="M266" i="1" s="1"/>
  <c r="L307" i="1"/>
  <c r="M307" i="1" s="1"/>
  <c r="L198" i="1"/>
  <c r="M198" i="1" s="1"/>
  <c r="L373" i="1"/>
  <c r="M373" i="1" s="1"/>
  <c r="L53" i="1"/>
  <c r="M53" i="1" s="1"/>
  <c r="L42" i="1"/>
  <c r="M42" i="1" s="1"/>
  <c r="L152" i="1"/>
  <c r="M152" i="1" s="1"/>
  <c r="L380" i="1"/>
  <c r="M380" i="1" s="1"/>
  <c r="L207" i="1"/>
  <c r="M207" i="1" s="1"/>
  <c r="L21" i="1"/>
  <c r="M21" i="1" s="1"/>
  <c r="L283" i="1"/>
  <c r="M283" i="1" s="1"/>
  <c r="L315" i="1"/>
  <c r="M315" i="1" s="1"/>
  <c r="L225" i="1"/>
  <c r="M225" i="1" s="1"/>
  <c r="L210" i="1"/>
  <c r="M210" i="1" s="1"/>
  <c r="L82" i="1"/>
  <c r="M82" i="1" s="1"/>
  <c r="L282" i="1"/>
  <c r="M282" i="1" s="1"/>
  <c r="L125" i="1"/>
  <c r="M125" i="1" s="1"/>
  <c r="L55" i="1"/>
  <c r="M55" i="1" s="1"/>
  <c r="L80" i="1"/>
  <c r="M80" i="1" s="1"/>
  <c r="L190" i="1"/>
  <c r="M190" i="1" s="1"/>
  <c r="L177" i="1"/>
  <c r="M177" i="1" s="1"/>
  <c r="L355" i="1"/>
  <c r="M355" i="1" s="1"/>
  <c r="L239" i="1"/>
  <c r="M239" i="1" s="1"/>
  <c r="L260" i="1"/>
  <c r="M260" i="1" s="1"/>
  <c r="L179" i="1"/>
  <c r="M179" i="1" s="1"/>
  <c r="L117" i="1"/>
  <c r="M117" i="1" s="1"/>
  <c r="L58" i="1"/>
  <c r="M58" i="1" s="1"/>
  <c r="L337" i="1"/>
  <c r="M337" i="1" s="1"/>
  <c r="L18" i="1"/>
  <c r="M18" i="1" s="1"/>
  <c r="L314" i="1"/>
  <c r="M314" i="1" s="1"/>
  <c r="L270" i="1"/>
  <c r="M270" i="1" s="1"/>
  <c r="L235" i="1"/>
  <c r="M235" i="1" s="1"/>
  <c r="L73" i="1"/>
  <c r="M73" i="1" s="1"/>
  <c r="L51" i="1"/>
  <c r="M51" i="1" s="1"/>
  <c r="L319" i="1"/>
  <c r="M319" i="1" s="1"/>
  <c r="L236" i="1"/>
  <c r="M236" i="1" s="1"/>
  <c r="L19" i="1"/>
  <c r="M19" i="1" s="1"/>
  <c r="L369" i="1"/>
  <c r="M369" i="1" s="1"/>
  <c r="L258" i="1"/>
  <c r="M258" i="1" s="1"/>
  <c r="L241" i="1"/>
  <c r="M241" i="1" s="1"/>
  <c r="L96" i="1"/>
  <c r="M96" i="1" s="1"/>
  <c r="L41" i="1"/>
  <c r="M41" i="1" s="1"/>
  <c r="L6" i="1"/>
  <c r="M6" i="1" s="1"/>
  <c r="L94" i="1"/>
  <c r="M94" i="1" s="1"/>
  <c r="L157" i="1"/>
  <c r="M157" i="1" s="1"/>
  <c r="L59" i="1"/>
  <c r="M59" i="1" s="1"/>
  <c r="L200" i="1"/>
  <c r="M200" i="1" s="1"/>
  <c r="L194" i="1"/>
  <c r="M194" i="1" s="1"/>
  <c r="L178" i="1"/>
  <c r="M178" i="1" s="1"/>
  <c r="L25" i="1"/>
  <c r="M25" i="1" s="1"/>
  <c r="L193" i="1"/>
  <c r="M193" i="1" s="1"/>
  <c r="L374" i="1"/>
  <c r="M374" i="1" s="1"/>
  <c r="L186" i="1"/>
  <c r="M186" i="1" s="1"/>
  <c r="L99" i="1"/>
  <c r="M99" i="1" s="1"/>
  <c r="L145" i="1"/>
  <c r="M145" i="1" s="1"/>
  <c r="L36" i="1"/>
  <c r="M36" i="1" s="1"/>
  <c r="L119" i="1"/>
  <c r="M119" i="1" s="1"/>
  <c r="L352" i="1"/>
  <c r="M352" i="1" s="1"/>
  <c r="L271" i="1"/>
  <c r="M271" i="1" s="1"/>
  <c r="L61" i="1"/>
  <c r="M61" i="1" s="1"/>
  <c r="L244" i="1"/>
  <c r="M244" i="1" s="1"/>
  <c r="L368" i="1"/>
  <c r="M368" i="1" s="1"/>
  <c r="L216" i="1"/>
  <c r="M216" i="1" s="1"/>
  <c r="L363" i="1"/>
  <c r="M363" i="1" s="1"/>
  <c r="L356" i="1"/>
  <c r="M356" i="1" s="1"/>
  <c r="L12" i="1"/>
  <c r="M12" i="1" s="1"/>
  <c r="L127" i="1"/>
  <c r="M127" i="1" s="1"/>
  <c r="L354" i="1"/>
  <c r="M354" i="1" s="1"/>
  <c r="L24" i="1"/>
  <c r="M24" i="1" s="1"/>
  <c r="L335" i="1"/>
  <c r="M335" i="1" s="1"/>
  <c r="L344" i="1"/>
  <c r="M344" i="1" s="1"/>
  <c r="L26" i="1"/>
  <c r="M26" i="1" s="1"/>
  <c r="L272" i="1"/>
  <c r="M272" i="1" s="1"/>
  <c r="L248" i="1"/>
  <c r="M248" i="1" s="1"/>
  <c r="L343" i="1"/>
  <c r="M343" i="1" s="1"/>
  <c r="L387" i="1"/>
  <c r="M387" i="1" s="1"/>
  <c r="L74" i="1"/>
  <c r="M74" i="1" s="1"/>
  <c r="L110" i="1"/>
  <c r="M110" i="1" s="1"/>
  <c r="L348" i="1"/>
  <c r="M348" i="1" s="1"/>
  <c r="L106" i="1"/>
  <c r="M106" i="1" s="1"/>
  <c r="L130" i="1"/>
  <c r="M130" i="1" s="1"/>
  <c r="L188" i="1"/>
  <c r="M188" i="1" s="1"/>
  <c r="L220" i="1"/>
  <c r="M220" i="1" s="1"/>
  <c r="L75" i="1"/>
  <c r="M75" i="1" s="1"/>
  <c r="L367" i="1"/>
  <c r="M367" i="1" s="1"/>
  <c r="L77" i="1"/>
  <c r="M77" i="1" s="1"/>
  <c r="L405" i="1"/>
  <c r="M405" i="1" s="1"/>
  <c r="L72" i="1"/>
  <c r="M72" i="1" s="1"/>
  <c r="L350" i="1"/>
  <c r="M350" i="1" s="1"/>
  <c r="L408" i="1"/>
  <c r="M408" i="1" s="1"/>
  <c r="L267" i="1"/>
  <c r="M267" i="1" s="1"/>
  <c r="L203" i="1"/>
  <c r="M203" i="1" s="1"/>
  <c r="L13" i="1"/>
  <c r="M13" i="1" s="1"/>
  <c r="L95" i="1"/>
  <c r="M95" i="1" s="1"/>
  <c r="L345" i="1"/>
  <c r="M345" i="1" s="1"/>
  <c r="L365" i="1"/>
  <c r="M365" i="1" s="1"/>
  <c r="L320" i="1"/>
  <c r="M320" i="1" s="1"/>
  <c r="L50" i="1"/>
  <c r="M50" i="1" s="1"/>
  <c r="L162" i="1"/>
  <c r="M162" i="1" s="1"/>
  <c r="L293" i="1"/>
  <c r="M293" i="1" s="1"/>
  <c r="L285" i="1"/>
  <c r="M285" i="1" s="1"/>
  <c r="L23" i="1"/>
  <c r="M23" i="1" s="1"/>
  <c r="L233" i="1"/>
  <c r="M233" i="1" s="1"/>
  <c r="L400" i="1"/>
  <c r="M400" i="1" s="1"/>
  <c r="L351" i="1"/>
  <c r="M351" i="1" s="1"/>
  <c r="L331" i="1"/>
  <c r="M331" i="1" s="1"/>
  <c r="L143" i="1"/>
  <c r="M143" i="1" s="1"/>
  <c r="L181" i="1"/>
  <c r="M181" i="1" s="1"/>
  <c r="L253" i="1"/>
  <c r="M253" i="1" s="1"/>
  <c r="L312" i="1"/>
  <c r="M312" i="1" s="1"/>
  <c r="L224" i="1"/>
  <c r="M224" i="1" s="1"/>
  <c r="L60" i="1"/>
  <c r="M60" i="1" s="1"/>
  <c r="L288" i="1"/>
  <c r="M288" i="1" s="1"/>
  <c r="L364" i="1"/>
  <c r="M364" i="1" s="1"/>
  <c r="L391" i="1"/>
  <c r="M391" i="1" s="1"/>
  <c r="L226" i="1"/>
  <c r="M226" i="1" s="1"/>
  <c r="L243" i="1"/>
  <c r="M243" i="1" s="1"/>
  <c r="L234" i="1"/>
  <c r="M234" i="1" s="1"/>
  <c r="L71" i="1"/>
  <c r="M71" i="1" s="1"/>
  <c r="L138" i="1"/>
  <c r="M138" i="1" s="1"/>
  <c r="L151" i="1"/>
  <c r="M151" i="1" s="1"/>
  <c r="L78" i="1"/>
  <c r="M78" i="1" s="1"/>
  <c r="L322" i="1"/>
  <c r="M322" i="1" s="1"/>
  <c r="L381" i="1"/>
  <c r="M381" i="1" s="1"/>
  <c r="L328" i="1"/>
  <c r="M328" i="1" s="1"/>
  <c r="L376" i="1"/>
  <c r="M376" i="1" s="1"/>
  <c r="L264" i="1"/>
  <c r="M264" i="1" s="1"/>
  <c r="L101" i="1"/>
  <c r="M101" i="1" s="1"/>
  <c r="L204" i="1"/>
  <c r="M204" i="1" s="1"/>
  <c r="L201" i="1"/>
  <c r="M201" i="1" s="1"/>
  <c r="L161" i="1"/>
  <c r="M161" i="1" s="1"/>
  <c r="L39" i="1"/>
  <c r="M39" i="1" s="1"/>
  <c r="L277" i="1"/>
  <c r="M277" i="1" s="1"/>
  <c r="L242" i="1"/>
  <c r="M242" i="1" s="1"/>
  <c r="L47" i="1"/>
  <c r="M47" i="1" s="1"/>
  <c r="L407" i="1"/>
  <c r="M407" i="1" s="1"/>
  <c r="L334" i="1"/>
  <c r="M334" i="1" s="1"/>
  <c r="L38" i="1"/>
  <c r="M38" i="1" s="1"/>
  <c r="L56" i="1"/>
  <c r="M56" i="1" s="1"/>
  <c r="L386" i="1"/>
  <c r="M386" i="1" s="1"/>
  <c r="L230" i="1"/>
  <c r="M230" i="1" s="1"/>
  <c r="L102" i="1"/>
  <c r="M102" i="1" s="1"/>
  <c r="L63" i="1"/>
  <c r="M63" i="1" s="1"/>
  <c r="L221" i="1"/>
  <c r="M221" i="1" s="1"/>
  <c r="L362" i="1"/>
  <c r="M362" i="1" s="1"/>
  <c r="L105" i="1"/>
  <c r="M105" i="1" s="1"/>
  <c r="L385" i="1"/>
  <c r="M385" i="1" s="1"/>
  <c r="L30" i="1"/>
  <c r="M30" i="1" s="1"/>
  <c r="L93" i="1"/>
  <c r="M93" i="1" s="1"/>
  <c r="L406" i="1"/>
  <c r="M406" i="1" s="1"/>
  <c r="L399" i="1"/>
  <c r="M399" i="1" s="1"/>
  <c r="L231" i="1"/>
  <c r="M231" i="1" s="1"/>
  <c r="L113" i="1"/>
  <c r="M113" i="1" s="1"/>
  <c r="L76" i="1"/>
  <c r="M76" i="1" s="1"/>
  <c r="L382" i="1"/>
  <c r="M382" i="1" s="1"/>
  <c r="L180" i="1"/>
  <c r="M180" i="1" s="1"/>
  <c r="P50" i="1" l="1"/>
  <c r="P408" i="1"/>
  <c r="L9" i="1"/>
  <c r="M9" i="1" s="1"/>
  <c r="N291" i="1" s="1"/>
  <c r="P403" i="1"/>
  <c r="R403" i="1" s="1"/>
  <c r="P322" i="1"/>
  <c r="R322" i="1" s="1"/>
  <c r="P113" i="1"/>
  <c r="P288" i="1"/>
  <c r="R288" i="1" s="1"/>
  <c r="P13" i="1"/>
  <c r="P367" i="1"/>
  <c r="R367" i="1" s="1"/>
  <c r="P220" i="1"/>
  <c r="P30" i="1"/>
  <c r="P365" i="1"/>
  <c r="R365" i="1" s="1"/>
  <c r="P292" i="1"/>
  <c r="P269" i="1"/>
  <c r="P63" i="1"/>
  <c r="R63" i="1" s="1"/>
  <c r="P277" i="1"/>
  <c r="R277" i="1" s="1"/>
  <c r="P60" i="1"/>
  <c r="R60" i="1" s="1"/>
  <c r="P337" i="1"/>
  <c r="R337" i="1" s="1"/>
  <c r="P198" i="1"/>
  <c r="R198" i="1" s="1"/>
  <c r="P84" i="1"/>
  <c r="R84" i="1" s="1"/>
  <c r="L68" i="1"/>
  <c r="M68" i="1" s="1"/>
  <c r="P169" i="1"/>
  <c r="P173" i="1"/>
  <c r="P313" i="1"/>
  <c r="R313" i="1" s="1"/>
  <c r="P353" i="1"/>
  <c r="R353" i="1" s="1"/>
  <c r="P104" i="1"/>
  <c r="P8" i="1"/>
  <c r="P310" i="1"/>
  <c r="R310" i="1" s="1"/>
  <c r="P273" i="1"/>
  <c r="R273" i="1" s="1"/>
  <c r="P92" i="1"/>
  <c r="R92" i="1" s="1"/>
  <c r="P375" i="1"/>
  <c r="R375" i="1" s="1"/>
  <c r="P37" i="1"/>
  <c r="R37" i="1" s="1"/>
  <c r="P175" i="1"/>
  <c r="R175" i="1" s="1"/>
  <c r="P317" i="1"/>
  <c r="R317" i="1" s="1"/>
  <c r="P393" i="1"/>
  <c r="P251" i="1"/>
  <c r="R251" i="1" s="1"/>
  <c r="P195" i="1"/>
  <c r="R195" i="1" s="1"/>
  <c r="P98" i="1"/>
  <c r="P141" i="1"/>
  <c r="L141" i="1"/>
  <c r="M141" i="1" s="1"/>
  <c r="P135" i="1"/>
  <c r="R135" i="1" s="1"/>
  <c r="L129" i="1"/>
  <c r="M129" i="1" s="1"/>
  <c r="P129" i="1"/>
  <c r="P346" i="1"/>
  <c r="R346" i="1" s="1"/>
  <c r="P159" i="1"/>
  <c r="R159" i="1" s="1"/>
  <c r="L159" i="1"/>
  <c r="M159" i="1" s="1"/>
  <c r="L261" i="1"/>
  <c r="M261" i="1" s="1"/>
  <c r="P261" i="1"/>
  <c r="R261" i="1" s="1"/>
  <c r="P14" i="1"/>
  <c r="R14" i="1" s="1"/>
  <c r="P297" i="1"/>
  <c r="P316" i="1"/>
  <c r="P120" i="1"/>
  <c r="R120" i="1" s="1"/>
  <c r="P392" i="1"/>
  <c r="P339" i="1"/>
  <c r="P132" i="1"/>
  <c r="P262" i="1"/>
  <c r="P137" i="1"/>
  <c r="R137" i="1" s="1"/>
  <c r="P62" i="1"/>
  <c r="R62" i="1" s="1"/>
  <c r="P89" i="1"/>
  <c r="R89" i="1" s="1"/>
  <c r="P217" i="1"/>
  <c r="R217" i="1" s="1"/>
  <c r="P321" i="1"/>
  <c r="P166" i="1"/>
  <c r="P265" i="1"/>
  <c r="P218" i="1"/>
  <c r="R218" i="1" s="1"/>
  <c r="P276" i="1"/>
  <c r="R276" i="1" s="1"/>
  <c r="P349" i="1"/>
  <c r="P402" i="1"/>
  <c r="P246" i="1"/>
  <c r="R246" i="1" s="1"/>
  <c r="P219" i="1"/>
  <c r="R219" i="1" s="1"/>
  <c r="P206" i="1"/>
  <c r="P10" i="1"/>
  <c r="R10" i="1" s="1"/>
  <c r="P237" i="1"/>
  <c r="R237" i="1" s="1"/>
  <c r="P35" i="1"/>
  <c r="R35" i="1" s="1"/>
  <c r="P389" i="1"/>
  <c r="R389" i="1" s="1"/>
  <c r="P167" i="1"/>
  <c r="P227" i="1"/>
  <c r="R227" i="1" s="1"/>
  <c r="P158" i="1"/>
  <c r="R158" i="1" s="1"/>
  <c r="P291" i="1"/>
  <c r="R291" i="1" s="1"/>
  <c r="P240" i="1"/>
  <c r="P147" i="1"/>
  <c r="R147" i="1" s="1"/>
  <c r="P342" i="1"/>
  <c r="R342" i="1" s="1"/>
  <c r="P360" i="1"/>
  <c r="P81" i="1"/>
  <c r="R81" i="1" s="1"/>
  <c r="P45" i="1"/>
  <c r="R45" i="1" s="1"/>
  <c r="P174" i="1"/>
  <c r="P164" i="1"/>
  <c r="R164" i="1" s="1"/>
  <c r="P366" i="1"/>
  <c r="P398" i="1"/>
  <c r="R398" i="1" s="1"/>
  <c r="P209" i="1"/>
  <c r="R209" i="1" s="1"/>
  <c r="P197" i="1"/>
  <c r="R197" i="1" s="1"/>
  <c r="P153" i="1"/>
  <c r="P107" i="1"/>
  <c r="R107" i="1" s="1"/>
  <c r="P325" i="1"/>
  <c r="R325" i="1" s="1"/>
  <c r="P32" i="1"/>
  <c r="R32" i="1" s="1"/>
  <c r="P305" i="1"/>
  <c r="R305" i="1" s="1"/>
  <c r="P187" i="1"/>
  <c r="R187" i="1" s="1"/>
  <c r="P379" i="1"/>
  <c r="R379" i="1" s="1"/>
  <c r="P300" i="1"/>
  <c r="P324" i="1"/>
  <c r="P358" i="1"/>
  <c r="R358" i="1" s="1"/>
  <c r="P275" i="1"/>
  <c r="R275" i="1" s="1"/>
  <c r="P373" i="1"/>
  <c r="P152" i="1"/>
  <c r="R152" i="1" s="1"/>
  <c r="P205" i="1"/>
  <c r="R205" i="1" s="1"/>
  <c r="P177" i="1"/>
  <c r="R177" i="1" s="1"/>
  <c r="P370" i="1"/>
  <c r="R370" i="1" s="1"/>
  <c r="P274" i="1"/>
  <c r="R274" i="1" s="1"/>
  <c r="P27" i="1"/>
  <c r="R27" i="1" s="1"/>
  <c r="P17" i="1"/>
  <c r="P213" i="1"/>
  <c r="P182" i="1"/>
  <c r="R182" i="1" s="1"/>
  <c r="P280" i="1"/>
  <c r="R280" i="1" s="1"/>
  <c r="P341" i="1"/>
  <c r="P136" i="1"/>
  <c r="P247" i="1"/>
  <c r="P290" i="1"/>
  <c r="R290" i="1" s="1"/>
  <c r="P191" i="1"/>
  <c r="P97" i="1"/>
  <c r="P238" i="1"/>
  <c r="R238" i="1" s="1"/>
  <c r="P91" i="1"/>
  <c r="R91" i="1" s="1"/>
  <c r="P49" i="1"/>
  <c r="R49" i="1" s="1"/>
  <c r="P64" i="1"/>
  <c r="R64" i="1" s="1"/>
  <c r="P281" i="1"/>
  <c r="P79" i="1"/>
  <c r="R79" i="1" s="1"/>
  <c r="P171" i="1"/>
  <c r="R171" i="1" s="1"/>
  <c r="P69" i="1"/>
  <c r="P160" i="1"/>
  <c r="R160" i="1" s="1"/>
  <c r="P163" i="1"/>
  <c r="R163" i="1" s="1"/>
  <c r="P128" i="1"/>
  <c r="R128" i="1" s="1"/>
  <c r="P347" i="1"/>
  <c r="P184" i="1"/>
  <c r="P286" i="1"/>
  <c r="R286" i="1" s="1"/>
  <c r="P155" i="1"/>
  <c r="R155" i="1" s="1"/>
  <c r="P114" i="1"/>
  <c r="R114" i="1" s="1"/>
  <c r="P287" i="1"/>
  <c r="R287" i="1" s="1"/>
  <c r="P336" i="1"/>
  <c r="R336" i="1" s="1"/>
  <c r="P329" i="1"/>
  <c r="R329" i="1" s="1"/>
  <c r="P304" i="1"/>
  <c r="R304" i="1" s="1"/>
  <c r="P371" i="1"/>
  <c r="P122" i="1"/>
  <c r="R122" i="1" s="1"/>
  <c r="P52" i="1"/>
  <c r="R52" i="1" s="1"/>
  <c r="P263" i="1"/>
  <c r="P397" i="1"/>
  <c r="R397" i="1" s="1"/>
  <c r="P214" i="1"/>
  <c r="R214" i="1" s="1"/>
  <c r="P259" i="1"/>
  <c r="R259" i="1" s="1"/>
  <c r="P34" i="1"/>
  <c r="P67" i="1"/>
  <c r="P29" i="1"/>
  <c r="R29" i="1" s="1"/>
  <c r="P43" i="1"/>
  <c r="R43" i="1" s="1"/>
  <c r="P11" i="1"/>
  <c r="P111" i="1"/>
  <c r="P268" i="1"/>
  <c r="R268" i="1" s="1"/>
  <c r="P294" i="1"/>
  <c r="P229" i="1"/>
  <c r="R229" i="1" s="1"/>
  <c r="P121" i="1"/>
  <c r="R121" i="1" s="1"/>
  <c r="P133" i="1"/>
  <c r="R133" i="1" s="1"/>
  <c r="P404" i="1"/>
  <c r="R404" i="1" s="1"/>
  <c r="P308" i="1"/>
  <c r="R308" i="1" s="1"/>
  <c r="P395" i="1"/>
  <c r="R395" i="1" s="1"/>
  <c r="P326" i="1"/>
  <c r="P185" i="1"/>
  <c r="P311" i="1"/>
  <c r="R311" i="1" s="1"/>
  <c r="P266" i="1"/>
  <c r="P144" i="1"/>
  <c r="R144" i="1" s="1"/>
  <c r="P207" i="1"/>
  <c r="R207" i="1" s="1"/>
  <c r="P315" i="1"/>
  <c r="R315" i="1" s="1"/>
  <c r="P210" i="1"/>
  <c r="R210" i="1" s="1"/>
  <c r="P282" i="1"/>
  <c r="R282" i="1" s="1"/>
  <c r="P80" i="1"/>
  <c r="P239" i="1"/>
  <c r="R239" i="1" s="1"/>
  <c r="P260" i="1"/>
  <c r="P117" i="1"/>
  <c r="R117" i="1" s="1"/>
  <c r="P314" i="1"/>
  <c r="P235" i="1"/>
  <c r="R235" i="1" s="1"/>
  <c r="P157" i="1"/>
  <c r="R157" i="1" s="1"/>
  <c r="P200" i="1"/>
  <c r="R200" i="1" s="1"/>
  <c r="P193" i="1"/>
  <c r="P374" i="1"/>
  <c r="R374" i="1" s="1"/>
  <c r="P186" i="1"/>
  <c r="R186" i="1" s="1"/>
  <c r="P150" i="1"/>
  <c r="R150" i="1" s="1"/>
  <c r="P332" i="1"/>
  <c r="R332" i="1" s="1"/>
  <c r="P54" i="1"/>
  <c r="P208" i="1"/>
  <c r="P338" i="1"/>
  <c r="R338" i="1" s="1"/>
  <c r="P115" i="1"/>
  <c r="R115" i="1" s="1"/>
  <c r="P212" i="1"/>
  <c r="P170" i="1"/>
  <c r="R170" i="1" s="1"/>
  <c r="P40" i="1"/>
  <c r="R40" i="1" s="1"/>
  <c r="P48" i="1"/>
  <c r="P377" i="1"/>
  <c r="P255" i="1"/>
  <c r="P103" i="1"/>
  <c r="R103" i="1" s="1"/>
  <c r="P372" i="1"/>
  <c r="R372" i="1" s="1"/>
  <c r="P149" i="1"/>
  <c r="P223" i="1"/>
  <c r="R223" i="1" s="1"/>
  <c r="P222" i="1"/>
  <c r="R222" i="1" s="1"/>
  <c r="P384" i="1"/>
  <c r="R384" i="1" s="1"/>
  <c r="P299" i="1"/>
  <c r="R299" i="1" s="1"/>
  <c r="P359" i="1"/>
  <c r="P249" i="1"/>
  <c r="R249" i="1" s="1"/>
  <c r="P189" i="1"/>
  <c r="R189" i="1" s="1"/>
  <c r="P318" i="1"/>
  <c r="R318" i="1" s="1"/>
  <c r="P306" i="1"/>
  <c r="R306" i="1" s="1"/>
  <c r="P87" i="1"/>
  <c r="R87" i="1" s="1"/>
  <c r="P327" i="1"/>
  <c r="R327" i="1" s="1"/>
  <c r="P250" i="1"/>
  <c r="R250" i="1" s="1"/>
  <c r="P383" i="1"/>
  <c r="P123" i="1"/>
  <c r="R123" i="1" s="1"/>
  <c r="P90" i="1"/>
  <c r="R90" i="1" s="1"/>
  <c r="P307" i="1"/>
  <c r="R307" i="1" s="1"/>
  <c r="P42" i="1"/>
  <c r="P225" i="1"/>
  <c r="R225" i="1" s="1"/>
  <c r="P190" i="1"/>
  <c r="R190" i="1" s="1"/>
  <c r="P355" i="1"/>
  <c r="P58" i="1"/>
  <c r="P236" i="1"/>
  <c r="R236" i="1" s="1"/>
  <c r="P369" i="1"/>
  <c r="R369" i="1" s="1"/>
  <c r="P241" i="1"/>
  <c r="P178" i="1"/>
  <c r="R178" i="1" s="1"/>
  <c r="P99" i="1"/>
  <c r="R99" i="1" s="1"/>
  <c r="P352" i="1"/>
  <c r="P368" i="1"/>
  <c r="R368" i="1" s="1"/>
  <c r="P363" i="1"/>
  <c r="R363" i="1" s="1"/>
  <c r="P199" i="1"/>
  <c r="R199" i="1" s="1"/>
  <c r="P24" i="1"/>
  <c r="R24" i="1" s="1"/>
  <c r="P272" i="1"/>
  <c r="P74" i="1"/>
  <c r="R74" i="1" s="1"/>
  <c r="P130" i="1"/>
  <c r="P75" i="1"/>
  <c r="R75" i="1" s="1"/>
  <c r="P405" i="1"/>
  <c r="P350" i="1"/>
  <c r="P267" i="1"/>
  <c r="R267" i="1" s="1"/>
  <c r="P95" i="1"/>
  <c r="R95" i="1" s="1"/>
  <c r="P233" i="1"/>
  <c r="R233" i="1" s="1"/>
  <c r="P351" i="1"/>
  <c r="R351" i="1" s="1"/>
  <c r="P143" i="1"/>
  <c r="R143" i="1" s="1"/>
  <c r="P224" i="1"/>
  <c r="P364" i="1"/>
  <c r="R364" i="1" s="1"/>
  <c r="P71" i="1"/>
  <c r="P78" i="1"/>
  <c r="P101" i="1"/>
  <c r="P39" i="1"/>
  <c r="P105" i="1"/>
  <c r="P406" i="1"/>
  <c r="R406" i="1" s="1"/>
  <c r="P76" i="1"/>
  <c r="R76" i="1" s="1"/>
  <c r="P180" i="1"/>
  <c r="R180" i="1" s="1"/>
  <c r="P148" i="1"/>
  <c r="R148" i="1" s="1"/>
  <c r="P33" i="1"/>
  <c r="R33" i="1" s="1"/>
  <c r="P396" i="1"/>
  <c r="R396" i="1" s="1"/>
  <c r="P100" i="1"/>
  <c r="R100" i="1" s="1"/>
  <c r="P228" i="1"/>
  <c r="R228" i="1" s="1"/>
  <c r="P390" i="1"/>
  <c r="R390" i="1" s="1"/>
  <c r="P126" i="1"/>
  <c r="R126" i="1" s="1"/>
  <c r="P232" i="1"/>
  <c r="R232" i="1" s="1"/>
  <c r="P116" i="1"/>
  <c r="P333" i="1"/>
  <c r="R333" i="1" s="1"/>
  <c r="P15" i="1"/>
  <c r="L16" i="1"/>
  <c r="M16" i="1" s="1"/>
  <c r="P16" i="1"/>
  <c r="P26" i="1"/>
  <c r="R26" i="1" s="1"/>
  <c r="P61" i="1"/>
  <c r="P55" i="1"/>
  <c r="R55" i="1" s="1"/>
  <c r="P309" i="1"/>
  <c r="R309" i="1" s="1"/>
  <c r="P124" i="1"/>
  <c r="R124" i="1" s="1"/>
  <c r="P83" i="1"/>
  <c r="P196" i="1"/>
  <c r="L146" i="1"/>
  <c r="M146" i="1" s="1"/>
  <c r="P146" i="1"/>
  <c r="R146" i="1" s="1"/>
  <c r="P31" i="1"/>
  <c r="R31" i="1" s="1"/>
  <c r="L279" i="1"/>
  <c r="M279" i="1" s="1"/>
  <c r="P279" i="1"/>
  <c r="P165" i="1"/>
  <c r="R165" i="1" s="1"/>
  <c r="P382" i="1"/>
  <c r="P230" i="1"/>
  <c r="P394" i="1"/>
  <c r="R394" i="1" s="1"/>
  <c r="P161" i="1"/>
  <c r="R161" i="1" s="1"/>
  <c r="P376" i="1"/>
  <c r="R376" i="1" s="1"/>
  <c r="P243" i="1"/>
  <c r="P312" i="1"/>
  <c r="P23" i="1"/>
  <c r="R23" i="1" s="1"/>
  <c r="P203" i="1"/>
  <c r="R203" i="1" s="1"/>
  <c r="P154" i="1"/>
  <c r="P387" i="1"/>
  <c r="P335" i="1"/>
  <c r="R335" i="1" s="1"/>
  <c r="P127" i="1"/>
  <c r="R127" i="1" s="1"/>
  <c r="P271" i="1"/>
  <c r="R271" i="1" s="1"/>
  <c r="P59" i="1"/>
  <c r="R59" i="1" s="1"/>
  <c r="P258" i="1"/>
  <c r="R258" i="1" s="1"/>
  <c r="P270" i="1"/>
  <c r="R270" i="1" s="1"/>
  <c r="P65" i="1"/>
  <c r="P362" i="1"/>
  <c r="R362" i="1" s="1"/>
  <c r="P38" i="1"/>
  <c r="R38" i="1" s="1"/>
  <c r="P47" i="1"/>
  <c r="R47" i="1" s="1"/>
  <c r="P201" i="1"/>
  <c r="R201" i="1" s="1"/>
  <c r="P88" i="1"/>
  <c r="R88" i="1" s="1"/>
  <c r="P331" i="1"/>
  <c r="R331" i="1" s="1"/>
  <c r="P400" i="1"/>
  <c r="P285" i="1"/>
  <c r="P162" i="1"/>
  <c r="R162" i="1" s="1"/>
  <c r="P320" i="1"/>
  <c r="R320" i="1" s="1"/>
  <c r="P345" i="1"/>
  <c r="R345" i="1" s="1"/>
  <c r="P72" i="1"/>
  <c r="P344" i="1"/>
  <c r="P244" i="1"/>
  <c r="R244" i="1" s="1"/>
  <c r="P194" i="1"/>
  <c r="R194" i="1" s="1"/>
  <c r="P94" i="1"/>
  <c r="P41" i="1"/>
  <c r="R41" i="1" s="1"/>
  <c r="P96" i="1"/>
  <c r="R96" i="1" s="1"/>
  <c r="P73" i="1"/>
  <c r="P125" i="1"/>
  <c r="R125" i="1" s="1"/>
  <c r="P82" i="1"/>
  <c r="P283" i="1"/>
  <c r="R283" i="1" s="1"/>
  <c r="P380" i="1"/>
  <c r="R380" i="1" s="1"/>
  <c r="P68" i="1"/>
  <c r="R68" i="1" s="1"/>
  <c r="P330" i="1"/>
  <c r="R330" i="1" s="1"/>
  <c r="P401" i="1"/>
  <c r="R401" i="1" s="1"/>
  <c r="P183" i="1"/>
  <c r="R183" i="1" s="1"/>
  <c r="P340" i="1"/>
  <c r="P245" i="1"/>
  <c r="P85" i="1"/>
  <c r="R85" i="1" s="1"/>
  <c r="P302" i="1"/>
  <c r="P192" i="1"/>
  <c r="P44" i="1"/>
  <c r="R44" i="1" s="1"/>
  <c r="P134" i="1"/>
  <c r="R134" i="1" s="1"/>
  <c r="P168" i="1"/>
  <c r="R168" i="1" s="1"/>
  <c r="P298" i="1"/>
  <c r="P131" i="1"/>
  <c r="R131" i="1" s="1"/>
  <c r="P176" i="1"/>
  <c r="R176" i="1" s="1"/>
  <c r="P254" i="1"/>
  <c r="R254" i="1" s="1"/>
  <c r="P112" i="1"/>
  <c r="R112" i="1" s="1"/>
  <c r="P70" i="1"/>
  <c r="R70" i="1" s="1"/>
  <c r="P57" i="1"/>
  <c r="R57" i="1" s="1"/>
  <c r="L31" i="1"/>
  <c r="M31" i="1" s="1"/>
  <c r="P303" i="1"/>
  <c r="R303" i="1" s="1"/>
  <c r="P348" i="1"/>
  <c r="R348" i="1" s="1"/>
  <c r="P145" i="1"/>
  <c r="R145" i="1" s="1"/>
  <c r="P19" i="1"/>
  <c r="R19" i="1" s="1"/>
  <c r="P357" i="1"/>
  <c r="R357" i="1" s="1"/>
  <c r="P172" i="1"/>
  <c r="P211" i="1"/>
  <c r="R211" i="1" s="1"/>
  <c r="P202" i="1"/>
  <c r="P108" i="1"/>
  <c r="P20" i="1"/>
  <c r="L284" i="1"/>
  <c r="M284" i="1" s="1"/>
  <c r="N143" i="1" s="1"/>
  <c r="P284" i="1"/>
  <c r="P301" i="1"/>
  <c r="R301" i="1" s="1"/>
  <c r="L301" i="1"/>
  <c r="M301" i="1" s="1"/>
  <c r="P388" i="1"/>
  <c r="R388" i="1" s="1"/>
  <c r="L86" i="1"/>
  <c r="M86" i="1" s="1"/>
  <c r="P86" i="1"/>
  <c r="R86" i="1" s="1"/>
  <c r="P399" i="1"/>
  <c r="P386" i="1"/>
  <c r="R386" i="1" s="1"/>
  <c r="P204" i="1"/>
  <c r="R204" i="1" s="1"/>
  <c r="P381" i="1"/>
  <c r="R381" i="1" s="1"/>
  <c r="P391" i="1"/>
  <c r="R391" i="1" s="1"/>
  <c r="P181" i="1"/>
  <c r="R181" i="1" s="1"/>
  <c r="P293" i="1"/>
  <c r="R293" i="1" s="1"/>
  <c r="P77" i="1"/>
  <c r="R77" i="1" s="1"/>
  <c r="P248" i="1"/>
  <c r="R248" i="1" s="1"/>
  <c r="P354" i="1"/>
  <c r="P119" i="1"/>
  <c r="R119" i="1" s="1"/>
  <c r="P319" i="1"/>
  <c r="P179" i="1"/>
  <c r="P53" i="1"/>
  <c r="R53" i="1" s="1"/>
  <c r="P231" i="1"/>
  <c r="P93" i="1"/>
  <c r="R93" i="1" s="1"/>
  <c r="P385" i="1"/>
  <c r="P221" i="1"/>
  <c r="R221" i="1" s="1"/>
  <c r="P102" i="1"/>
  <c r="P56" i="1"/>
  <c r="R56" i="1" s="1"/>
  <c r="P334" i="1"/>
  <c r="R334" i="1" s="1"/>
  <c r="P407" i="1"/>
  <c r="R407" i="1" s="1"/>
  <c r="P242" i="1"/>
  <c r="P264" i="1"/>
  <c r="R264" i="1" s="1"/>
  <c r="P328" i="1"/>
  <c r="R328" i="1" s="1"/>
  <c r="P151" i="1"/>
  <c r="R151" i="1" s="1"/>
  <c r="P138" i="1"/>
  <c r="P234" i="1"/>
  <c r="P226" i="1"/>
  <c r="P253" i="1"/>
  <c r="R253" i="1" s="1"/>
  <c r="P118" i="1"/>
  <c r="R118" i="1" s="1"/>
  <c r="P188" i="1"/>
  <c r="R188" i="1" s="1"/>
  <c r="P106" i="1"/>
  <c r="R106" i="1" s="1"/>
  <c r="P110" i="1"/>
  <c r="R110" i="1" s="1"/>
  <c r="P343" i="1"/>
  <c r="P12" i="1"/>
  <c r="R12" i="1" s="1"/>
  <c r="P356" i="1"/>
  <c r="R356" i="1" s="1"/>
  <c r="P216" i="1"/>
  <c r="R216" i="1" s="1"/>
  <c r="P36" i="1"/>
  <c r="R36" i="1" s="1"/>
  <c r="P289" i="1"/>
  <c r="R289" i="1" s="1"/>
  <c r="P25" i="1"/>
  <c r="R25" i="1" s="1"/>
  <c r="P6" i="1"/>
  <c r="R6" i="1" s="1"/>
  <c r="P9" i="1"/>
  <c r="R9" i="1" s="1"/>
  <c r="P51" i="1"/>
  <c r="P18" i="1"/>
  <c r="R18" i="1" s="1"/>
  <c r="P21" i="1"/>
  <c r="R21" i="1" s="1"/>
  <c r="P295" i="1"/>
  <c r="R295" i="1" s="1"/>
  <c r="P361" i="1"/>
  <c r="P142" i="1"/>
  <c r="R142" i="1" s="1"/>
  <c r="P109" i="1"/>
  <c r="R109" i="1" s="1"/>
  <c r="P28" i="1"/>
  <c r="P252" i="1"/>
  <c r="P296" i="1"/>
  <c r="P278" i="1"/>
  <c r="R278" i="1" s="1"/>
  <c r="P22" i="1"/>
  <c r="P140" i="1"/>
  <c r="R140" i="1" s="1"/>
  <c r="P156" i="1"/>
  <c r="P378" i="1"/>
  <c r="R378" i="1" s="1"/>
  <c r="P257" i="1"/>
  <c r="P46" i="1"/>
  <c r="P323" i="1"/>
  <c r="R323" i="1" s="1"/>
  <c r="P215" i="1"/>
  <c r="P7" i="1"/>
  <c r="P256" i="1"/>
  <c r="R256" i="1" s="1"/>
  <c r="L346" i="1"/>
  <c r="M346" i="1" s="1"/>
  <c r="P66" i="1"/>
  <c r="P139" i="1"/>
  <c r="R350" i="1"/>
  <c r="R130" i="1"/>
  <c r="R352" i="1"/>
  <c r="R141" i="1"/>
  <c r="R324" i="1"/>
  <c r="R174" i="1"/>
  <c r="R240" i="1"/>
  <c r="R167" i="1"/>
  <c r="R166" i="1"/>
  <c r="R132" i="1"/>
  <c r="R316" i="1"/>
  <c r="R50" i="1"/>
  <c r="R387" i="1"/>
  <c r="R58" i="1"/>
  <c r="R42" i="1"/>
  <c r="R269" i="1"/>
  <c r="R173" i="1"/>
  <c r="R172" i="1"/>
  <c r="R292" i="1"/>
  <c r="R359" i="1"/>
  <c r="R116" i="1"/>
  <c r="R393" i="1"/>
  <c r="R105" i="1"/>
  <c r="R78" i="1"/>
  <c r="R179" i="1"/>
  <c r="R300" i="1"/>
  <c r="R153" i="1"/>
  <c r="R265" i="1"/>
  <c r="R262" i="1"/>
  <c r="R385" i="1"/>
  <c r="R13" i="1"/>
  <c r="R220" i="1"/>
  <c r="R279" i="1"/>
  <c r="R82" i="1"/>
  <c r="R383" i="1"/>
  <c r="R245" i="1"/>
  <c r="R8" i="1"/>
  <c r="R15" i="1"/>
  <c r="R255" i="1"/>
  <c r="R20" i="1"/>
  <c r="R48" i="1"/>
  <c r="R196" i="1"/>
  <c r="R208" i="1"/>
  <c r="R71" i="1"/>
  <c r="R405" i="1"/>
  <c r="R366" i="1"/>
  <c r="R402" i="1"/>
  <c r="R321" i="1"/>
  <c r="R339" i="1"/>
  <c r="R392" i="1"/>
  <c r="R113" i="1"/>
  <c r="R399" i="1"/>
  <c r="R30" i="1"/>
  <c r="R102" i="1"/>
  <c r="R226" i="1"/>
  <c r="R312" i="1"/>
  <c r="R408" i="1"/>
  <c r="R344" i="1"/>
  <c r="R354" i="1"/>
  <c r="R314" i="1"/>
  <c r="R260" i="1"/>
  <c r="R266" i="1"/>
  <c r="R326" i="1"/>
  <c r="R111" i="1"/>
  <c r="R11" i="1"/>
  <c r="R67" i="1"/>
  <c r="R263" i="1"/>
  <c r="R129" i="1"/>
  <c r="R371" i="1"/>
  <c r="R16" i="1"/>
  <c r="R184" i="1"/>
  <c r="R69" i="1"/>
  <c r="R281" i="1"/>
  <c r="R191" i="1"/>
  <c r="R247" i="1"/>
  <c r="R136" i="1"/>
  <c r="R341" i="1"/>
  <c r="R17" i="1"/>
  <c r="N165" i="1" l="1"/>
  <c r="N48" i="1"/>
  <c r="N367" i="1"/>
  <c r="N90" i="1"/>
  <c r="N302" i="1"/>
  <c r="N236" i="1"/>
  <c r="N309" i="1"/>
  <c r="N91" i="1"/>
  <c r="N149" i="1"/>
  <c r="N368" i="1"/>
  <c r="N200" i="1"/>
  <c r="N75" i="1"/>
  <c r="N316" i="1"/>
  <c r="N190" i="1"/>
  <c r="N43" i="1"/>
  <c r="N275" i="1"/>
  <c r="N339" i="1"/>
  <c r="N93" i="1"/>
  <c r="N289" i="1"/>
  <c r="N387" i="1"/>
  <c r="N164" i="1"/>
  <c r="R156" i="1"/>
  <c r="R296" i="1"/>
  <c r="N372" i="1"/>
  <c r="R108" i="1"/>
  <c r="N108" i="1"/>
  <c r="N19" i="1"/>
  <c r="N160" i="1"/>
  <c r="N22" i="1"/>
  <c r="N139" i="1"/>
  <c r="N31" i="1"/>
  <c r="N245" i="1"/>
  <c r="N361" i="1"/>
  <c r="N215" i="1"/>
  <c r="N406" i="1"/>
  <c r="N381" i="1"/>
  <c r="N114" i="1"/>
  <c r="N144" i="1"/>
  <c r="N253" i="1"/>
  <c r="N182" i="1"/>
  <c r="N269" i="1"/>
  <c r="N70" i="1"/>
  <c r="N325" i="1"/>
  <c r="R361" i="1"/>
  <c r="R65" i="1"/>
  <c r="N212" i="1"/>
  <c r="N192" i="1"/>
  <c r="N278" i="1"/>
  <c r="N21" i="1"/>
  <c r="N220" i="1"/>
  <c r="N359" i="1"/>
  <c r="N100" i="1"/>
  <c r="N129" i="1"/>
  <c r="N58" i="1"/>
  <c r="N277" i="1"/>
  <c r="N232" i="1"/>
  <c r="N193" i="1"/>
  <c r="N206" i="1"/>
  <c r="N377" i="1"/>
  <c r="N169" i="1"/>
  <c r="N133" i="1"/>
  <c r="N47" i="1"/>
  <c r="R66" i="1"/>
  <c r="R215" i="1"/>
  <c r="R139" i="1"/>
  <c r="N279" i="1"/>
  <c r="N159" i="1"/>
  <c r="N86" i="1"/>
  <c r="N166" i="1"/>
  <c r="N242" i="1"/>
  <c r="N42" i="1"/>
  <c r="N199" i="1"/>
  <c r="N126" i="1"/>
  <c r="N241" i="1"/>
  <c r="N18" i="1"/>
  <c r="N141" i="1"/>
  <c r="N324" i="1"/>
  <c r="N305" i="1"/>
  <c r="N107" i="1"/>
  <c r="N398" i="1"/>
  <c r="N45" i="1"/>
  <c r="N147" i="1"/>
  <c r="N227" i="1"/>
  <c r="N237" i="1"/>
  <c r="N246" i="1"/>
  <c r="N218" i="1"/>
  <c r="N54" i="1"/>
  <c r="N396" i="1"/>
  <c r="N148" i="1"/>
  <c r="N181" i="1"/>
  <c r="N106" i="1"/>
  <c r="N127" i="1"/>
  <c r="N270" i="1"/>
  <c r="N307" i="1"/>
  <c r="N330" i="1"/>
  <c r="N313" i="1"/>
  <c r="N124" i="1"/>
  <c r="N375" i="1"/>
  <c r="N378" i="1"/>
  <c r="N116" i="1"/>
  <c r="N254" i="1"/>
  <c r="N341" i="1"/>
  <c r="N346" i="1"/>
  <c r="N362" i="1"/>
  <c r="N364" i="1"/>
  <c r="N72" i="1"/>
  <c r="N110" i="1"/>
  <c r="N230" i="1"/>
  <c r="N328" i="1"/>
  <c r="N391" i="1"/>
  <c r="N162" i="1"/>
  <c r="N154" i="1"/>
  <c r="N26" i="1"/>
  <c r="N244" i="1"/>
  <c r="N247" i="1"/>
  <c r="N314" i="1"/>
  <c r="N355" i="1"/>
  <c r="N315" i="1"/>
  <c r="N311" i="1"/>
  <c r="N308" i="1"/>
  <c r="N229" i="1"/>
  <c r="N261" i="1"/>
  <c r="N67" i="1"/>
  <c r="N397" i="1"/>
  <c r="N122" i="1"/>
  <c r="N336" i="1"/>
  <c r="N155" i="1"/>
  <c r="N128" i="1"/>
  <c r="N146" i="1"/>
  <c r="N64" i="1"/>
  <c r="N238" i="1"/>
  <c r="N338" i="1"/>
  <c r="N303" i="1"/>
  <c r="N334" i="1"/>
  <c r="N226" i="1"/>
  <c r="N408" i="1"/>
  <c r="N290" i="1"/>
  <c r="N283" i="1"/>
  <c r="N123" i="1"/>
  <c r="N306" i="1"/>
  <c r="N131" i="1"/>
  <c r="N370" i="1"/>
  <c r="N204" i="1"/>
  <c r="N382" i="1"/>
  <c r="N39" i="1"/>
  <c r="N321" i="1"/>
  <c r="N23" i="1"/>
  <c r="N350" i="1"/>
  <c r="N74" i="1"/>
  <c r="N271" i="1"/>
  <c r="N94" i="1"/>
  <c r="N231" i="1"/>
  <c r="N201" i="1"/>
  <c r="N65" i="1"/>
  <c r="N363" i="1"/>
  <c r="N25" i="1"/>
  <c r="N369" i="1"/>
  <c r="N177" i="1"/>
  <c r="N373" i="1"/>
  <c r="N300" i="1"/>
  <c r="N32" i="1"/>
  <c r="N153" i="1"/>
  <c r="N366" i="1"/>
  <c r="N81" i="1"/>
  <c r="N240" i="1"/>
  <c r="N167" i="1"/>
  <c r="N10" i="1"/>
  <c r="N402" i="1"/>
  <c r="N265" i="1"/>
  <c r="N256" i="1"/>
  <c r="N33" i="1"/>
  <c r="N30" i="1"/>
  <c r="N331" i="1"/>
  <c r="N348" i="1"/>
  <c r="N61" i="1"/>
  <c r="N117" i="1"/>
  <c r="N142" i="1"/>
  <c r="N318" i="1"/>
  <c r="N296" i="1"/>
  <c r="N85" i="1"/>
  <c r="N44" i="1"/>
  <c r="N37" i="1"/>
  <c r="N388" i="1"/>
  <c r="N175" i="1"/>
  <c r="N280" i="1"/>
  <c r="N17" i="1"/>
  <c r="N38" i="1"/>
  <c r="N351" i="1"/>
  <c r="N77" i="1"/>
  <c r="N196" i="1"/>
  <c r="N394" i="1"/>
  <c r="N234" i="1"/>
  <c r="N288" i="1"/>
  <c r="N50" i="1"/>
  <c r="N195" i="1"/>
  <c r="N354" i="1"/>
  <c r="N119" i="1"/>
  <c r="N6" i="1"/>
  <c r="N115" i="1"/>
  <c r="N80" i="1"/>
  <c r="N207" i="1"/>
  <c r="N185" i="1"/>
  <c r="N404" i="1"/>
  <c r="N294" i="1"/>
  <c r="N11" i="1"/>
  <c r="N34" i="1"/>
  <c r="N263" i="1"/>
  <c r="N371" i="1"/>
  <c r="N287" i="1"/>
  <c r="N286" i="1"/>
  <c r="N163" i="1"/>
  <c r="N171" i="1"/>
  <c r="N49" i="1"/>
  <c r="N97" i="1"/>
  <c r="N228" i="1"/>
  <c r="N98" i="1"/>
  <c r="N376" i="1"/>
  <c r="N320" i="1"/>
  <c r="N36" i="1"/>
  <c r="N374" i="1"/>
  <c r="N53" i="1"/>
  <c r="N173" i="1"/>
  <c r="N340" i="1"/>
  <c r="N83" i="1"/>
  <c r="N180" i="1"/>
  <c r="N78" i="1"/>
  <c r="N113" i="1"/>
  <c r="N101" i="1"/>
  <c r="N224" i="1"/>
  <c r="N293" i="1"/>
  <c r="N405" i="1"/>
  <c r="N272" i="1"/>
  <c r="N145" i="1"/>
  <c r="N41" i="1"/>
  <c r="N132" i="1"/>
  <c r="N251" i="1"/>
  <c r="N176" i="1"/>
  <c r="N156" i="1"/>
  <c r="N249" i="1"/>
  <c r="N353" i="1"/>
  <c r="N327" i="1"/>
  <c r="N84" i="1"/>
  <c r="N179" i="1"/>
  <c r="N356" i="1"/>
  <c r="N138" i="1"/>
  <c r="N274" i="1"/>
  <c r="N260" i="1"/>
  <c r="N56" i="1"/>
  <c r="N281" i="1"/>
  <c r="N329" i="1"/>
  <c r="N111" i="1"/>
  <c r="N210" i="1"/>
  <c r="N216" i="1"/>
  <c r="N243" i="1"/>
  <c r="N13" i="1"/>
  <c r="N170" i="1"/>
  <c r="N222" i="1"/>
  <c r="N401" i="1"/>
  <c r="N344" i="1"/>
  <c r="N332" i="1"/>
  <c r="N35" i="1"/>
  <c r="N209" i="1"/>
  <c r="N152" i="1"/>
  <c r="N407" i="1"/>
  <c r="R377" i="1"/>
  <c r="R241" i="1"/>
  <c r="R72" i="1"/>
  <c r="R98" i="1"/>
  <c r="N120" i="1"/>
  <c r="N62" i="1"/>
  <c r="N112" i="1"/>
  <c r="N134" i="1"/>
  <c r="N384" i="1"/>
  <c r="N140" i="1"/>
  <c r="N68" i="1"/>
  <c r="N225" i="1"/>
  <c r="N258" i="1"/>
  <c r="N267" i="1"/>
  <c r="N60" i="1"/>
  <c r="N292" i="1"/>
  <c r="N203" i="1"/>
  <c r="N7" i="1"/>
  <c r="N347" i="1"/>
  <c r="N214" i="1"/>
  <c r="N395" i="1"/>
  <c r="N235" i="1"/>
  <c r="N118" i="1"/>
  <c r="N63" i="1"/>
  <c r="N385" i="1"/>
  <c r="N298" i="1"/>
  <c r="N125" i="1"/>
  <c r="N312" i="1"/>
  <c r="N276" i="1"/>
  <c r="N342" i="1"/>
  <c r="N187" i="1"/>
  <c r="N59" i="1"/>
  <c r="N335" i="1"/>
  <c r="R213" i="1"/>
  <c r="R297" i="1"/>
  <c r="R54" i="1"/>
  <c r="R104" i="1"/>
  <c r="R230" i="1"/>
  <c r="R298" i="1"/>
  <c r="R340" i="1"/>
  <c r="R355" i="1"/>
  <c r="R39" i="1"/>
  <c r="N14" i="1"/>
  <c r="N392" i="1"/>
  <c r="N262" i="1"/>
  <c r="N89" i="1"/>
  <c r="N40" i="1"/>
  <c r="N46" i="1"/>
  <c r="N333" i="1"/>
  <c r="N257" i="1"/>
  <c r="N15" i="1"/>
  <c r="N273" i="1"/>
  <c r="N202" i="1"/>
  <c r="N104" i="1"/>
  <c r="N211" i="1"/>
  <c r="N403" i="1"/>
  <c r="N109" i="1"/>
  <c r="N198" i="1"/>
  <c r="N82" i="1"/>
  <c r="N51" i="1"/>
  <c r="N96" i="1"/>
  <c r="N24" i="1"/>
  <c r="N95" i="1"/>
  <c r="N151" i="1"/>
  <c r="N71" i="1"/>
  <c r="N27" i="1"/>
  <c r="N172" i="1"/>
  <c r="N337" i="1"/>
  <c r="N345" i="1"/>
  <c r="N386" i="1"/>
  <c r="N191" i="1"/>
  <c r="N79" i="1"/>
  <c r="N184" i="1"/>
  <c r="N304" i="1"/>
  <c r="N259" i="1"/>
  <c r="N268" i="1"/>
  <c r="N326" i="1"/>
  <c r="N282" i="1"/>
  <c r="N9" i="1"/>
  <c r="N12" i="1"/>
  <c r="N365" i="1"/>
  <c r="N136" i="1"/>
  <c r="N399" i="1"/>
  <c r="N233" i="1"/>
  <c r="N76" i="1"/>
  <c r="N393" i="1"/>
  <c r="N103" i="1"/>
  <c r="N310" i="1"/>
  <c r="N252" i="1"/>
  <c r="N239" i="1"/>
  <c r="N343" i="1"/>
  <c r="N102" i="1"/>
  <c r="N66" i="1"/>
  <c r="N349" i="1"/>
  <c r="N389" i="1"/>
  <c r="N360" i="1"/>
  <c r="N197" i="1"/>
  <c r="N379" i="1"/>
  <c r="N205" i="1"/>
  <c r="N194" i="1"/>
  <c r="N295" i="1"/>
  <c r="N221" i="1"/>
  <c r="R284" i="1"/>
  <c r="R34" i="1"/>
  <c r="R154" i="1"/>
  <c r="R234" i="1"/>
  <c r="R242" i="1"/>
  <c r="R94" i="1"/>
  <c r="R101" i="1"/>
  <c r="R212" i="1"/>
  <c r="R46" i="1"/>
  <c r="R192" i="1"/>
  <c r="R169" i="1"/>
  <c r="R138" i="1"/>
  <c r="R382" i="1"/>
  <c r="R272" i="1"/>
  <c r="R7" i="1"/>
  <c r="R83" i="1"/>
  <c r="R149" i="1"/>
  <c r="R252" i="1"/>
  <c r="R73" i="1"/>
  <c r="R61" i="1"/>
  <c r="R231" i="1"/>
  <c r="N297" i="1"/>
  <c r="N137" i="1"/>
  <c r="N217" i="1"/>
  <c r="N317" i="1"/>
  <c r="N20" i="1"/>
  <c r="N255" i="1"/>
  <c r="N223" i="1"/>
  <c r="N92" i="1"/>
  <c r="N299" i="1"/>
  <c r="N8" i="1"/>
  <c r="N183" i="1"/>
  <c r="N87" i="1"/>
  <c r="N383" i="1"/>
  <c r="N135" i="1"/>
  <c r="N380" i="1"/>
  <c r="N55" i="1"/>
  <c r="N178" i="1"/>
  <c r="N390" i="1"/>
  <c r="N400" i="1"/>
  <c r="N105" i="1"/>
  <c r="N161" i="1"/>
  <c r="N168" i="1"/>
  <c r="N28" i="1"/>
  <c r="N99" i="1"/>
  <c r="N88" i="1"/>
  <c r="N57" i="1"/>
  <c r="N284" i="1"/>
  <c r="N69" i="1"/>
  <c r="N16" i="1"/>
  <c r="N52" i="1"/>
  <c r="N29" i="1"/>
  <c r="N121" i="1"/>
  <c r="N266" i="1"/>
  <c r="N357" i="1"/>
  <c r="N186" i="1"/>
  <c r="N248" i="1"/>
  <c r="N285" i="1"/>
  <c r="N264" i="1"/>
  <c r="N130" i="1"/>
  <c r="N322" i="1"/>
  <c r="N213" i="1"/>
  <c r="N323" i="1"/>
  <c r="N189" i="1"/>
  <c r="N250" i="1"/>
  <c r="N73" i="1"/>
  <c r="N188" i="1"/>
  <c r="N150" i="1"/>
  <c r="N208" i="1"/>
  <c r="N219" i="1"/>
  <c r="N158" i="1"/>
  <c r="N174" i="1"/>
  <c r="N301" i="1"/>
  <c r="N358" i="1"/>
  <c r="N319" i="1"/>
  <c r="N352" i="1"/>
  <c r="N157" i="1"/>
  <c r="R97" i="1"/>
  <c r="R347" i="1"/>
  <c r="R294" i="1"/>
  <c r="R185" i="1"/>
  <c r="R80" i="1"/>
  <c r="R193" i="1"/>
  <c r="R343" i="1"/>
  <c r="R285" i="1"/>
  <c r="R243" i="1"/>
  <c r="R206" i="1"/>
  <c r="R373" i="1"/>
  <c r="R257" i="1"/>
  <c r="R302" i="1"/>
  <c r="R202" i="1"/>
  <c r="R51" i="1"/>
  <c r="R400" i="1"/>
  <c r="R349" i="1"/>
  <c r="R319" i="1"/>
  <c r="R224" i="1"/>
  <c r="R22" i="1"/>
  <c r="R28" i="1"/>
  <c r="R360" i="1"/>
</calcChain>
</file>

<file path=xl/sharedStrings.xml><?xml version="1.0" encoding="utf-8"?>
<sst xmlns="http://schemas.openxmlformats.org/spreadsheetml/2006/main" count="1925" uniqueCount="1025">
  <si>
    <t>CA</t>
  </si>
  <si>
    <t>MA</t>
  </si>
  <si>
    <t>NJ</t>
  </si>
  <si>
    <t>IL</t>
  </si>
  <si>
    <t>TX</t>
  </si>
  <si>
    <t>MI</t>
  </si>
  <si>
    <t>NY</t>
  </si>
  <si>
    <t>FL</t>
  </si>
  <si>
    <t>IN</t>
  </si>
  <si>
    <t>PA</t>
  </si>
  <si>
    <t>NH</t>
  </si>
  <si>
    <t>WA</t>
  </si>
  <si>
    <t>MD</t>
  </si>
  <si>
    <t>VA</t>
  </si>
  <si>
    <t>DE</t>
  </si>
  <si>
    <t>OR</t>
  </si>
  <si>
    <t>OH</t>
  </si>
  <si>
    <t>NM</t>
  </si>
  <si>
    <t>LA</t>
  </si>
  <si>
    <t>GA</t>
  </si>
  <si>
    <t>IA</t>
  </si>
  <si>
    <t>AK</t>
  </si>
  <si>
    <t>AL</t>
  </si>
  <si>
    <t>WI</t>
  </si>
  <si>
    <t>NC</t>
  </si>
  <si>
    <t>ME</t>
  </si>
  <si>
    <t>WV</t>
  </si>
  <si>
    <t>MT</t>
  </si>
  <si>
    <t>CO</t>
  </si>
  <si>
    <t>ID</t>
  </si>
  <si>
    <t>KY</t>
  </si>
  <si>
    <t>CT</t>
  </si>
  <si>
    <t>ND</t>
  </si>
  <si>
    <t>VT</t>
  </si>
  <si>
    <t>MO</t>
  </si>
  <si>
    <t>NV</t>
  </si>
  <si>
    <t>WY</t>
  </si>
  <si>
    <t>SC</t>
  </si>
  <si>
    <t>TN</t>
  </si>
  <si>
    <t>MN</t>
  </si>
  <si>
    <t>OK</t>
  </si>
  <si>
    <t>AR</t>
  </si>
  <si>
    <t>AZ</t>
  </si>
  <si>
    <t>NE</t>
  </si>
  <si>
    <t>MS</t>
  </si>
  <si>
    <t>HI</t>
  </si>
  <si>
    <t>UT</t>
  </si>
  <si>
    <t>KS</t>
  </si>
  <si>
    <t>RI</t>
  </si>
  <si>
    <t>SD</t>
  </si>
  <si>
    <t>Trade/Travel Disruptions</t>
  </si>
  <si>
    <t>Tourism</t>
  </si>
  <si>
    <t>Finance</t>
  </si>
  <si>
    <t>Exposure to Virus</t>
  </si>
  <si>
    <t>Commodities</t>
  </si>
  <si>
    <t>Demographics</t>
  </si>
  <si>
    <t>DC</t>
  </si>
  <si>
    <t>State</t>
  </si>
  <si>
    <t>Metro Area/Division</t>
  </si>
  <si>
    <t>Anaheim-Santa Ana-Irvine, CA (div)</t>
  </si>
  <si>
    <t>Boston, MA (div)</t>
  </si>
  <si>
    <t>Cambridge-Newton-Framingham, MA (div)</t>
  </si>
  <si>
    <t>Camden, NJ (div)</t>
  </si>
  <si>
    <t>Chicago-Naperville-Arlington Heights, IL (div)</t>
  </si>
  <si>
    <t>Dallas-Plano-Irving, TX (div)</t>
  </si>
  <si>
    <t>Detroit-Dearborn-Livonia, MI (div)</t>
  </si>
  <si>
    <t>Dutchess County-Putnam County, NY (div)</t>
  </si>
  <si>
    <t>Elgin, IL (div)</t>
  </si>
  <si>
    <t>Fort Lauderdale-Pompano Beach-Deerfield Beach, FL (div)</t>
  </si>
  <si>
    <t>Fort Worth-Arlington, TX (div)</t>
  </si>
  <si>
    <t>Gary, IN (div)</t>
  </si>
  <si>
    <t>Lake County-Kenosha County, IL-WI (div)</t>
  </si>
  <si>
    <t>Los Angeles-Long Beach-Glendale, CA (div)</t>
  </si>
  <si>
    <t>Montgomery County-Bucks County-Chester County, PA (div)</t>
  </si>
  <si>
    <t>Miami-Miami Beach-Kendall, FL (div)</t>
  </si>
  <si>
    <t>Nassau County-Suffolk County, NY (div)</t>
  </si>
  <si>
    <t>Newark, NJ-PA (div)</t>
  </si>
  <si>
    <t>New York-Jersey City-White Plains, NY-NJ (div)</t>
  </si>
  <si>
    <t>Oakland-Hayward-Berkeley, CA (div)</t>
  </si>
  <si>
    <t>Philadelphia, PA (div)</t>
  </si>
  <si>
    <t>Rockingham County-Strafford County, NH (div)</t>
  </si>
  <si>
    <t>San Francisco-Redwood City-South San Francisco, CA (div)</t>
  </si>
  <si>
    <t>Seattle-Bellevue-Everett, WA (div)</t>
  </si>
  <si>
    <t>Silver Spring-Frederick-Rockville, MD (div)</t>
  </si>
  <si>
    <t>San Rafael, CA (div)</t>
  </si>
  <si>
    <t>Tacoma-Lakewood, WA (div)</t>
  </si>
  <si>
    <t>Washington-Arlington-Alexandria, DC-VA-MD-WV (div)</t>
  </si>
  <si>
    <t>West Palm Beach-Boca Raton-Delray Beach, FL (div)</t>
  </si>
  <si>
    <t>Wilmington, DE-MD-NJ (div)</t>
  </si>
  <si>
    <t>Warren-Troy-Farmington Hills, MI (div)</t>
  </si>
  <si>
    <t>Total</t>
  </si>
  <si>
    <t>Economic Exposure to COVID-19 by Metro Area</t>
  </si>
  <si>
    <t>Source: Moody's Analytics</t>
  </si>
  <si>
    <t>Number of Standard Deviations Above or Below Mean, 0=Average</t>
  </si>
  <si>
    <t>Economic Exposure to COVID-19 by State</t>
  </si>
  <si>
    <t>Set customized weights for each category here:</t>
  </si>
  <si>
    <t>Albany, OR</t>
  </si>
  <si>
    <t>Abilene, TX</t>
  </si>
  <si>
    <t>Akron, OH</t>
  </si>
  <si>
    <t>Albany-Schenectady-Troy, NY</t>
  </si>
  <si>
    <t>Albuquerque, NM</t>
  </si>
  <si>
    <t>Alexandria, LA</t>
  </si>
  <si>
    <t>Allentown-Bethlehem-Easton, PA-NJ</t>
  </si>
  <si>
    <t>Albany, GA</t>
  </si>
  <si>
    <t>Altoona, PA</t>
  </si>
  <si>
    <t>Amarillo, TX</t>
  </si>
  <si>
    <t>Ames, IA</t>
  </si>
  <si>
    <t>Anchorage, AK</t>
  </si>
  <si>
    <t>Anniston-Oxford-Jacksonville, AL</t>
  </si>
  <si>
    <t>Ann Arbor, MI</t>
  </si>
  <si>
    <t>Appleton, WI</t>
  </si>
  <si>
    <t>Asheville, NC</t>
  </si>
  <si>
    <t>Atlantic City-Hammonton, NJ</t>
  </si>
  <si>
    <t>Athens-Clarke County, GA</t>
  </si>
  <si>
    <t>Atlanta-Sandy Springs-Roswell, GA</t>
  </si>
  <si>
    <t>Auburn-Opelika, AL</t>
  </si>
  <si>
    <t>Augusta-Richmond County, GA-SC</t>
  </si>
  <si>
    <t>Austin-Round Rock, TX</t>
  </si>
  <si>
    <t>Bakersfield, CA</t>
  </si>
  <si>
    <t>Baltimore-Columbia-Towson, MD</t>
  </si>
  <si>
    <t>Bangor, ME</t>
  </si>
  <si>
    <t>Barnstable Town, MA</t>
  </si>
  <si>
    <t>Baton Rouge, LA</t>
  </si>
  <si>
    <t>Battle Creek, MI</t>
  </si>
  <si>
    <t>Bay City, MI</t>
  </si>
  <si>
    <t>Beaumont-Port Arthur, TX</t>
  </si>
  <si>
    <t>Beckley, WV</t>
  </si>
  <si>
    <t>Bellingham, WA</t>
  </si>
  <si>
    <t>Billings, MT</t>
  </si>
  <si>
    <t>Binghamton, NY</t>
  </si>
  <si>
    <t>Birmingham-Hoover, AL</t>
  </si>
  <si>
    <t>Blacksburg-Christiansburg-Radford, VA</t>
  </si>
  <si>
    <t>Boulder, CO</t>
  </si>
  <si>
    <t>Bloomington, IN</t>
  </si>
  <si>
    <t>Bloomington, IL</t>
  </si>
  <si>
    <t>Bend-Redmond, OR</t>
  </si>
  <si>
    <t>Boise City, ID</t>
  </si>
  <si>
    <t>Bloomsburg-Berwick, PA</t>
  </si>
  <si>
    <t>Bowling Green, KY</t>
  </si>
  <si>
    <t>Bremerton-Silverdale, WA</t>
  </si>
  <si>
    <t>Bridgeport-Stamford-Norwalk, CT</t>
  </si>
  <si>
    <t>Brownsville-Harlingen, TX</t>
  </si>
  <si>
    <t>Bismarck, ND</t>
  </si>
  <si>
    <t>Brunswick, GA</t>
  </si>
  <si>
    <t>Buffalo-Cheektowaga-Niagara Falls, NY</t>
  </si>
  <si>
    <t>Burlington, NC</t>
  </si>
  <si>
    <t>Burlington-South Burlington, VT</t>
  </si>
  <si>
    <t>Cape Girardeau, MO-IL</t>
  </si>
  <si>
    <t>California-Lexington Park, MD</t>
  </si>
  <si>
    <t>Canton-Massillon, OH</t>
  </si>
  <si>
    <t>Carson City, NV</t>
  </si>
  <si>
    <t>Casper, WY</t>
  </si>
  <si>
    <t>Chambersburg-Waynesboro, PA</t>
  </si>
  <si>
    <t>Cape Coral-Fort Myers, FL</t>
  </si>
  <si>
    <t>Cedar Rapids, IA</t>
  </si>
  <si>
    <t>Champaign-Urbana, IL</t>
  </si>
  <si>
    <t>Cheyenne, WY</t>
  </si>
  <si>
    <t>Chico, CA</t>
  </si>
  <si>
    <t>Charlotte-Concord-Gastonia, NC-SC</t>
  </si>
  <si>
    <t>Charleston-North Charleston, SC</t>
  </si>
  <si>
    <t>Chattanooga, TN-GA</t>
  </si>
  <si>
    <t>Charlottesville, VA</t>
  </si>
  <si>
    <t>Charleston, WV</t>
  </si>
  <si>
    <t>Cincinnati, OH-KY-IN</t>
  </si>
  <si>
    <t>Clarksville, TN-KY</t>
  </si>
  <si>
    <t>Cleveland, TN</t>
  </si>
  <si>
    <t>Cleveland-Elyria, OH</t>
  </si>
  <si>
    <t>Coeur d'Alene, ID</t>
  </si>
  <si>
    <t>Columbus, GA-AL</t>
  </si>
  <si>
    <t>Columbia, MO</t>
  </si>
  <si>
    <t>Columbus, IN</t>
  </si>
  <si>
    <t>Colorado Springs, CO</t>
  </si>
  <si>
    <t>Corpus Christi, TX</t>
  </si>
  <si>
    <t>Columbia, SC</t>
  </si>
  <si>
    <t>Columbus, OH</t>
  </si>
  <si>
    <t>Corvallis, OR</t>
  </si>
  <si>
    <t>Carbondale-Marion, IL</t>
  </si>
  <si>
    <t>Crestview-Fort Walton Beach-Destin, FL</t>
  </si>
  <si>
    <t>College Station-Bryan, TX</t>
  </si>
  <si>
    <t>Cumberland, MD-WV</t>
  </si>
  <si>
    <t>Dalton, GA</t>
  </si>
  <si>
    <t>Danville, IL</t>
  </si>
  <si>
    <t>Daphne-Fairhope-Foley, AL</t>
  </si>
  <si>
    <t>Davenport-Moline-Rock Island, IA-IL</t>
  </si>
  <si>
    <t>Dayton, OH</t>
  </si>
  <si>
    <t>Decatur, IL</t>
  </si>
  <si>
    <t>Deltona-Daytona Beach-Ormond Beach, FL</t>
  </si>
  <si>
    <t>Denver-Aurora-Lakewood, CO</t>
  </si>
  <si>
    <t>Des Moines-West Des Moines, IA</t>
  </si>
  <si>
    <t>Decatur, AL</t>
  </si>
  <si>
    <t>Dothan, AL</t>
  </si>
  <si>
    <t>Dover, DE</t>
  </si>
  <si>
    <t>Dubuque, IA</t>
  </si>
  <si>
    <t>Duluth, MN-WI</t>
  </si>
  <si>
    <t>Durham-Chapel Hill, NC</t>
  </si>
  <si>
    <t>East Stroudsburg, PA</t>
  </si>
  <si>
    <t>Eau Claire, WI</t>
  </si>
  <si>
    <t>El Centro, CA</t>
  </si>
  <si>
    <t>Elizabethtown-Fort Knox, KY</t>
  </si>
  <si>
    <t>Elkhart-Goshen, IN</t>
  </si>
  <si>
    <t>Elmira, NY</t>
  </si>
  <si>
    <t>El Paso, TX</t>
  </si>
  <si>
    <t>Enid, OK</t>
  </si>
  <si>
    <t>Erie, PA</t>
  </si>
  <si>
    <t>Eugene, OR</t>
  </si>
  <si>
    <t>Evansville, IN-KY</t>
  </si>
  <si>
    <t>Fayetteville, NC</t>
  </si>
  <si>
    <t>Fairbanks, AK</t>
  </si>
  <si>
    <t>Farmington, NM</t>
  </si>
  <si>
    <t>Fargo, ND-MN</t>
  </si>
  <si>
    <t>Fayetteville-Springdale-Rogers, AR-MO</t>
  </si>
  <si>
    <t>Flagstaff, AZ</t>
  </si>
  <si>
    <t>Flint, MI</t>
  </si>
  <si>
    <t>Florence, SC</t>
  </si>
  <si>
    <t>Florence-Muscle Shoals, AL</t>
  </si>
  <si>
    <t>Fond du Lac, WI</t>
  </si>
  <si>
    <t>Fort Collins, CO</t>
  </si>
  <si>
    <t>Fort Smith, AR-OK</t>
  </si>
  <si>
    <t>Fort Wayne, IN</t>
  </si>
  <si>
    <t>Fresno, CA</t>
  </si>
  <si>
    <t>Gadsden, AL</t>
  </si>
  <si>
    <t>Gainesville, GA</t>
  </si>
  <si>
    <t>Gainesville, FL</t>
  </si>
  <si>
    <t>Gettysburg, PA</t>
  </si>
  <si>
    <t>Glens Falls, NY</t>
  </si>
  <si>
    <t>Goldsboro, NC</t>
  </si>
  <si>
    <t>Grand Rapids-Wyoming, MI</t>
  </si>
  <si>
    <t>Green Bay, WI</t>
  </si>
  <si>
    <t>Grand Island, NE</t>
  </si>
  <si>
    <t>Great Falls, MT</t>
  </si>
  <si>
    <t>Grand Forks, ND-MN</t>
  </si>
  <si>
    <t>Grand Junction, CO</t>
  </si>
  <si>
    <t>Greeley, CO</t>
  </si>
  <si>
    <t>Greensboro-High Point, NC</t>
  </si>
  <si>
    <t>Grants Pass, OR</t>
  </si>
  <si>
    <t>Greenville-Anderson-Mauldin, SC</t>
  </si>
  <si>
    <t>Gulfport-Biloxi-Pascagoula, MS</t>
  </si>
  <si>
    <t>Greenville, NC</t>
  </si>
  <si>
    <t>Hanford-Corcoran, CA</t>
  </si>
  <si>
    <t>Harrisburg-Carlisle, PA</t>
  </si>
  <si>
    <t>Harrisonburg, VA</t>
  </si>
  <si>
    <t>Hartford-West Hartford-East Hartford, CT</t>
  </si>
  <si>
    <t>Hagerstown-Martinsburg, MD-WV</t>
  </si>
  <si>
    <t>Hattiesburg, MS</t>
  </si>
  <si>
    <t>Hickory-Lenoir-Morganton, NC</t>
  </si>
  <si>
    <t>Hinesville, GA</t>
  </si>
  <si>
    <t>Hilton Head Island-Bluffton-Beaufort, SC</t>
  </si>
  <si>
    <t>Hammond, LA</t>
  </si>
  <si>
    <t>Houma-Thibodaux, LA</t>
  </si>
  <si>
    <t>Homosassa Springs, FL</t>
  </si>
  <si>
    <t>Urban Honolulu, HI</t>
  </si>
  <si>
    <t>Hot Springs, AR</t>
  </si>
  <si>
    <t>Houston-The Woodlands-Sugar Land, TX</t>
  </si>
  <si>
    <t>Huntsville, AL</t>
  </si>
  <si>
    <t>Huntington-Ashland, WV-KY-OH</t>
  </si>
  <si>
    <t>Idaho Falls, ID</t>
  </si>
  <si>
    <t>Indianapolis-Carmel-Anderson, IN</t>
  </si>
  <si>
    <t>Iowa City, IA</t>
  </si>
  <si>
    <t>Ithaca, NY</t>
  </si>
  <si>
    <t>Jacksonville, FL</t>
  </si>
  <si>
    <t>Jackson, MI</t>
  </si>
  <si>
    <t>Jackson, MS</t>
  </si>
  <si>
    <t>Janesville-Beloit, WI</t>
  </si>
  <si>
    <t>Jacksonville, NC</t>
  </si>
  <si>
    <t>Jackson, TN</t>
  </si>
  <si>
    <t>Jefferson City, MO</t>
  </si>
  <si>
    <t>Jonesboro, AR</t>
  </si>
  <si>
    <t>Johnstown, PA</t>
  </si>
  <si>
    <t>Johnson City, TN</t>
  </si>
  <si>
    <t>Joplin, MO</t>
  </si>
  <si>
    <t>Kahului-Wailuku-Lahaina, HI</t>
  </si>
  <si>
    <t>Kankakee, IL</t>
  </si>
  <si>
    <t>Kalamazoo-Portage, MI</t>
  </si>
  <si>
    <t>Kansas City, MO-KS</t>
  </si>
  <si>
    <t>Killeen-Temple, TX</t>
  </si>
  <si>
    <t>Kingsport-Bristol-Bristol, TN-VA</t>
  </si>
  <si>
    <t>Kingston, NY</t>
  </si>
  <si>
    <t>Kennewick-Richland, WA</t>
  </si>
  <si>
    <t>Knoxville, TN</t>
  </si>
  <si>
    <t>Kokomo, IN</t>
  </si>
  <si>
    <t>Lafayette, LA</t>
  </si>
  <si>
    <t>Lancaster, PA</t>
  </si>
  <si>
    <t>Laredo, TX</t>
  </si>
  <si>
    <t>Lakeland-Winter Haven, FL</t>
  </si>
  <si>
    <t>Lafayette-West Lafayette, IN</t>
  </si>
  <si>
    <t>Lake Havasu City-Kingman, AZ</t>
  </si>
  <si>
    <t>Lake Charles, LA</t>
  </si>
  <si>
    <t>Lansing-East Lansing, MI</t>
  </si>
  <si>
    <t>La Crosse-Onalaska, WI-MN</t>
  </si>
  <si>
    <t>Las Vegas-Henderson-Paradise, NV</t>
  </si>
  <si>
    <t>Lawton, OK</t>
  </si>
  <si>
    <t>Lebanon, PA</t>
  </si>
  <si>
    <t>Lewiston, ID-WA</t>
  </si>
  <si>
    <t>Lewiston-Auburn, ME</t>
  </si>
  <si>
    <t>Lexington-Fayette, KY</t>
  </si>
  <si>
    <t>Lima, OH</t>
  </si>
  <si>
    <t>Lincoln, NE</t>
  </si>
  <si>
    <t>Little Rock-North Little Rock-Conway, AR</t>
  </si>
  <si>
    <t>Logan, UT-ID</t>
  </si>
  <si>
    <t>Longview, TX</t>
  </si>
  <si>
    <t>Longview, WA</t>
  </si>
  <si>
    <t>Louisville/Jefferson County, KY-IN</t>
  </si>
  <si>
    <t>Las Cruces, NM</t>
  </si>
  <si>
    <t>Lubbock, TX</t>
  </si>
  <si>
    <t>Lawrence, KS</t>
  </si>
  <si>
    <t>Lynchburg, VA</t>
  </si>
  <si>
    <t>Madison, WI</t>
  </si>
  <si>
    <t>Mankato-North Mankato, MN</t>
  </si>
  <si>
    <t>Manhattan, KS</t>
  </si>
  <si>
    <t>Madera, CA</t>
  </si>
  <si>
    <t>Mansfield, OH</t>
  </si>
  <si>
    <t>McAllen-Edinburg-Mission, TX</t>
  </si>
  <si>
    <t>Merced, CA</t>
  </si>
  <si>
    <t>Medford, OR</t>
  </si>
  <si>
    <t>Memphis, TN-MS-AR</t>
  </si>
  <si>
    <t>Michigan City-La Porte, IN</t>
  </si>
  <si>
    <t>Midland, TX</t>
  </si>
  <si>
    <t>Milwaukee-Waukesha-West Allis, WI</t>
  </si>
  <si>
    <t>Midland, MI</t>
  </si>
  <si>
    <t>Minneapolis-St. Paul-Bloomington, MN-WI</t>
  </si>
  <si>
    <t>Missoula, MT</t>
  </si>
  <si>
    <t>Manchester-Nashua, NH</t>
  </si>
  <si>
    <t>Mobile, AL</t>
  </si>
  <si>
    <t>Modesto, CA</t>
  </si>
  <si>
    <t>Monroe, MI</t>
  </si>
  <si>
    <t>Morgantown, WV</t>
  </si>
  <si>
    <t>Montgomery, AL</t>
  </si>
  <si>
    <t>Monroe, LA</t>
  </si>
  <si>
    <t>Mount Vernon-Anacortes, WA</t>
  </si>
  <si>
    <t>Morristown, TN</t>
  </si>
  <si>
    <t>Muncie, IN</t>
  </si>
  <si>
    <t>Muskegon, MI</t>
  </si>
  <si>
    <t>Myrtle Beach-Conway-North Myrtle Beach, SC-NC</t>
  </si>
  <si>
    <t>Napa, CA</t>
  </si>
  <si>
    <t>Nashville-Davidson--Murfreesboro--Franklin, TN</t>
  </si>
  <si>
    <t>Naples-Immokalee-Marco Island, FL</t>
  </si>
  <si>
    <t>New Bern, NC</t>
  </si>
  <si>
    <t>New Haven-Milford, CT</t>
  </si>
  <si>
    <t>New Orleans-Metairie, LA</t>
  </si>
  <si>
    <t>Niles-Benton Harbor, MI</t>
  </si>
  <si>
    <t>Norwich-New London, CT</t>
  </si>
  <si>
    <t>North Port-Sarasota-Bradenton, FL</t>
  </si>
  <si>
    <t>Ocala, FL</t>
  </si>
  <si>
    <t>Ocean City, NJ</t>
  </si>
  <si>
    <t>Odessa, TX</t>
  </si>
  <si>
    <t>Ogden-Clearfield, UT</t>
  </si>
  <si>
    <t>Oklahoma City, OK</t>
  </si>
  <si>
    <t>Olympia-Tumwater, WA</t>
  </si>
  <si>
    <t>Omaha-Council Bluffs, NE-IA</t>
  </si>
  <si>
    <t>Orlando-Kissimmee-Sanford, FL</t>
  </si>
  <si>
    <t>Oshkosh-Neenah, WI</t>
  </si>
  <si>
    <t>Owensboro, KY</t>
  </si>
  <si>
    <t>Oxnard-Thousand Oaks-Ventura, CA</t>
  </si>
  <si>
    <t>Palm Bay-Melbourne-Titusville, FL</t>
  </si>
  <si>
    <t>Panama City, FL</t>
  </si>
  <si>
    <t>Parkersburg-Vienna, WV</t>
  </si>
  <si>
    <t>Pensacola-Ferry Pass-Brent, FL</t>
  </si>
  <si>
    <t>Peoria, IL</t>
  </si>
  <si>
    <t>Phoenix-Mesa-Scottsdale, AZ</t>
  </si>
  <si>
    <t>Pine Bluff, AR</t>
  </si>
  <si>
    <t>Pittsfield, MA</t>
  </si>
  <si>
    <t>Pittsburgh, PA</t>
  </si>
  <si>
    <t>Pocatello, ID</t>
  </si>
  <si>
    <t>Portland-South Portland, ME</t>
  </si>
  <si>
    <t>Portland-Vancouver-Hillsboro, OR-WA</t>
  </si>
  <si>
    <t>Prescott, AZ</t>
  </si>
  <si>
    <t>Providence-Warwick, RI-MA</t>
  </si>
  <si>
    <t>Provo-Orem, UT</t>
  </si>
  <si>
    <t>Port St. Lucie, FL</t>
  </si>
  <si>
    <t>Pueblo, CO</t>
  </si>
  <si>
    <t>Punta Gorda, FL</t>
  </si>
  <si>
    <t>Racine, WI</t>
  </si>
  <si>
    <t>Raleigh, NC</t>
  </si>
  <si>
    <t>Rapid City, SD</t>
  </si>
  <si>
    <t>Reading, PA</t>
  </si>
  <si>
    <t>Redding, CA</t>
  </si>
  <si>
    <t>Reno, NV</t>
  </si>
  <si>
    <t>Richmond, VA</t>
  </si>
  <si>
    <t>Riverside-San Bernardino-Ontario, CA</t>
  </si>
  <si>
    <t>Roanoke, VA</t>
  </si>
  <si>
    <t>Rockford, IL</t>
  </si>
  <si>
    <t>Rochester, MN</t>
  </si>
  <si>
    <t>Rochester, NY</t>
  </si>
  <si>
    <t>Rocky Mount, NC</t>
  </si>
  <si>
    <t>Rome, GA</t>
  </si>
  <si>
    <t>Santa Rosa, CA</t>
  </si>
  <si>
    <t>Sacramento--Roseville--Arden-Arcade, CA</t>
  </si>
  <si>
    <t>Salem, OR</t>
  </si>
  <si>
    <t>Saginaw, MI</t>
  </si>
  <si>
    <t>San Jose-Sunnyvale-Santa Clara, CA</t>
  </si>
  <si>
    <t>Salinas, CA</t>
  </si>
  <si>
    <t>San Diego-Carlsbad, CA</t>
  </si>
  <si>
    <t>San Angelo, TX</t>
  </si>
  <si>
    <t>Salisbury, MD-DE</t>
  </si>
  <si>
    <t>Santa Maria-Santa Barbara, CA</t>
  </si>
  <si>
    <t>St. George, UT</t>
  </si>
  <si>
    <t>Savannah, GA</t>
  </si>
  <si>
    <t>Santa Cruz-Watsonville, CA</t>
  </si>
  <si>
    <t>Salt Lake City, UT</t>
  </si>
  <si>
    <t>San Antonio-New Braunfels, TX</t>
  </si>
  <si>
    <t>Sebring, FL</t>
  </si>
  <si>
    <t>Santa Fe, NM</t>
  </si>
  <si>
    <t>Sheboygan, WI</t>
  </si>
  <si>
    <t>Sherman-Denison, TX</t>
  </si>
  <si>
    <t>Shreveport-Bossier City, LA</t>
  </si>
  <si>
    <t>Sierra Vista-Douglas, AZ</t>
  </si>
  <si>
    <t>Sioux City, IA-NE-SD</t>
  </si>
  <si>
    <t>Sioux Falls, SD</t>
  </si>
  <si>
    <t>San Luis Obispo-Paso Robles-Arroyo Grande, CA</t>
  </si>
  <si>
    <t>South Bend-Mishawaka, IN-MI</t>
  </si>
  <si>
    <t>Spartanburg, SC</t>
  </si>
  <si>
    <t>Springfield, OH</t>
  </si>
  <si>
    <t>Springfield, MA</t>
  </si>
  <si>
    <t>Springfield, MO</t>
  </si>
  <si>
    <t>Spokane-Spokane Valley, WA</t>
  </si>
  <si>
    <t>Springfield, IL</t>
  </si>
  <si>
    <t>St. Cloud, MN</t>
  </si>
  <si>
    <t>State College, PA</t>
  </si>
  <si>
    <t>St. Joseph, MO-KS</t>
  </si>
  <si>
    <t>St. Louis, MO-IL</t>
  </si>
  <si>
    <t>Stockton-Lodi, CA</t>
  </si>
  <si>
    <t>Staunton-Waynesboro, VA</t>
  </si>
  <si>
    <t>Sumter, SC</t>
  </si>
  <si>
    <t>Scranton--Wilkes-Barre--Hazleton, PA</t>
  </si>
  <si>
    <t>Syracuse, NY</t>
  </si>
  <si>
    <t>Tallahassee, FL</t>
  </si>
  <si>
    <t>Tampa-St. Petersburg-Clearwater, FL</t>
  </si>
  <si>
    <t>Terre Haute, IN</t>
  </si>
  <si>
    <t>Texarkana, TX-AR</t>
  </si>
  <si>
    <t>The Villages, FL</t>
  </si>
  <si>
    <t>Toledo, OH</t>
  </si>
  <si>
    <t>Topeka, KS</t>
  </si>
  <si>
    <t>Trenton, NJ</t>
  </si>
  <si>
    <t>Tucson, AZ</t>
  </si>
  <si>
    <t>Tulsa, OK</t>
  </si>
  <si>
    <t>Tuscaloosa, AL</t>
  </si>
  <si>
    <t>Twin Falls, ID</t>
  </si>
  <si>
    <t>Tyler, TX</t>
  </si>
  <si>
    <t>Utica-Rome, NY</t>
  </si>
  <si>
    <t>Valdosta, GA</t>
  </si>
  <si>
    <t>Vallejo-Fairfield, CA</t>
  </si>
  <si>
    <t>Sebastian-Vero Beach, FL</t>
  </si>
  <si>
    <t>Victoria, TX</t>
  </si>
  <si>
    <t>Vineland-Bridgeton, NJ</t>
  </si>
  <si>
    <t>Virginia Beach-Norfolk-Newport News, VA-NC</t>
  </si>
  <si>
    <t>Visalia-Porterville, CA</t>
  </si>
  <si>
    <t>Waco, TX</t>
  </si>
  <si>
    <t>Watertown-Fort Drum, NY</t>
  </si>
  <si>
    <t>Waterloo-Cedar Falls, IA</t>
  </si>
  <si>
    <t>Walla Walla, WA</t>
  </si>
  <si>
    <t>Warner Robins, GA</t>
  </si>
  <si>
    <t>Wausau, WI</t>
  </si>
  <si>
    <t>Weirton-Steubenville, WV-OH</t>
  </si>
  <si>
    <t>Wenatchee, WA</t>
  </si>
  <si>
    <t>Wheeling, WV-OH</t>
  </si>
  <si>
    <t>Wichita, KS</t>
  </si>
  <si>
    <t>Wichita Falls, TX</t>
  </si>
  <si>
    <t>Williamsport, PA</t>
  </si>
  <si>
    <t>Wilmington, NC</t>
  </si>
  <si>
    <t>Winchester, VA-WV</t>
  </si>
  <si>
    <t>Winston-Salem, NC</t>
  </si>
  <si>
    <t>Worcester, MA-CT</t>
  </si>
  <si>
    <t>Yakima, WA</t>
  </si>
  <si>
    <t>York-Hanover, PA</t>
  </si>
  <si>
    <t>Youngstown-Warren-Boardman, OH-PA</t>
  </si>
  <si>
    <t>Yuba City, CA</t>
  </si>
  <si>
    <t>Yuma, AZ</t>
  </si>
  <si>
    <t>Note: If weights don't sum to 100%, formulas will correct for that.</t>
  </si>
  <si>
    <t>Per capita enplanements; exports as a share of GDP</t>
  </si>
  <si>
    <t>Tourism exports as share of GDP; NAICS 72 employment as share of total</t>
  </si>
  <si>
    <t>Current COVID-19 infection rate; foreign-born share of population (as proxy for international travel)</t>
  </si>
  <si>
    <t>NAICS 211 as share of GDP; NAICS 11 as share of GDP</t>
  </si>
  <si>
    <t>Category</t>
  </si>
  <si>
    <t>Variables considered</t>
  </si>
  <si>
    <t>Population density; net migration per thousand residents; residents age 65+ as share of total; residents age 85+ as share of total</t>
  </si>
  <si>
    <t>Macon-Bibb County, GA</t>
  </si>
  <si>
    <t>IUSA_DMANA</t>
  </si>
  <si>
    <t>Anaheim-Santa Ana-Irvine, CA</t>
  </si>
  <si>
    <t>IUSA_DMBOS</t>
  </si>
  <si>
    <t>Boston, MA</t>
  </si>
  <si>
    <t>IUSA_DMCAB</t>
  </si>
  <si>
    <t>Cambridge-Newton-Framingham, MA</t>
  </si>
  <si>
    <t>IUSA_DMCAM</t>
  </si>
  <si>
    <t>Camden, NJ</t>
  </si>
  <si>
    <t>IUSA_DMCHI</t>
  </si>
  <si>
    <t>Chicago-Naperville-Arlington Heights, IL</t>
  </si>
  <si>
    <t>IUSA_DMDAL</t>
  </si>
  <si>
    <t>Dallas-Plano-Irving, TX</t>
  </si>
  <si>
    <t>IUSA_DMDET</t>
  </si>
  <si>
    <t>Detroit-Dearborn-Livonia, MI</t>
  </si>
  <si>
    <t>IUSA_DMDUT</t>
  </si>
  <si>
    <t>Dutchess County-Putnam County, NY</t>
  </si>
  <si>
    <t>IUSA_DMELG</t>
  </si>
  <si>
    <t>Elgin, IL</t>
  </si>
  <si>
    <t>IUSA_DMFOT</t>
  </si>
  <si>
    <t>Fort Lauderdale-Pompano Beach-Deerfield Beach, FL</t>
  </si>
  <si>
    <t>IUSA_DMFTW</t>
  </si>
  <si>
    <t>Fort Worth-Arlington, TX</t>
  </si>
  <si>
    <t>IUSA_DMGAR</t>
  </si>
  <si>
    <t>Gary, IN</t>
  </si>
  <si>
    <t>IUSA_DMLEC</t>
  </si>
  <si>
    <t>Lake County-Kenosha County, IL-WI</t>
  </si>
  <si>
    <t>IUSA_DMLOS</t>
  </si>
  <si>
    <t>Los Angeles-Long Beach-Glendale, CA</t>
  </si>
  <si>
    <t>IUSA_DMMBC</t>
  </si>
  <si>
    <t>Montgomery County-Bucks County-Chester County, PA</t>
  </si>
  <si>
    <t>IUSA_DMMIA</t>
  </si>
  <si>
    <t>Miami-Miami Beach-Kendall, FL</t>
  </si>
  <si>
    <t>IUSA_DMNAS</t>
  </si>
  <si>
    <t>Nassau County-Suffolk County, NY</t>
  </si>
  <si>
    <t>IUSA_DMNEA</t>
  </si>
  <si>
    <t>Newark, NJ-PA</t>
  </si>
  <si>
    <t>IUSA_DMNEY</t>
  </si>
  <si>
    <t>New York-Jersey City-White Plains, NY-NJ</t>
  </si>
  <si>
    <t>IUSA_DMOAK</t>
  </si>
  <si>
    <t>Oakland-Hayward-Berkeley, CA</t>
  </si>
  <si>
    <t>IUSA_DMPHI</t>
  </si>
  <si>
    <t>Philadelphia, PA</t>
  </si>
  <si>
    <t>IUSA_DMRKI</t>
  </si>
  <si>
    <t>Rockingham County-Strafford County, NH</t>
  </si>
  <si>
    <t>IUSA_DMSAF</t>
  </si>
  <si>
    <t>San Francisco-Redwood City-South San Francisco, CA</t>
  </si>
  <si>
    <t>IUSA_DMSEA</t>
  </si>
  <si>
    <t>Seattle-Bellevue-Everett, WA</t>
  </si>
  <si>
    <t>IUSA_DMSIL</t>
  </si>
  <si>
    <t>Silver Spring-Frederick-Rockville, MD</t>
  </si>
  <si>
    <t>IUSA_DMSRF</t>
  </si>
  <si>
    <t>San Rafael, CA</t>
  </si>
  <si>
    <t>IUSA_DMTAC</t>
  </si>
  <si>
    <t>Tacoma-Lakewood, WA</t>
  </si>
  <si>
    <t>IUSA_DMWAS</t>
  </si>
  <si>
    <t>Washington-Arlington-Alexandria, DC-VA-MD-WV</t>
  </si>
  <si>
    <t>IUSA_DMWES</t>
  </si>
  <si>
    <t>West Palm Beach-Boca Raton-Delray Beach, FL</t>
  </si>
  <si>
    <t>IUSA_DMWIL</t>
  </si>
  <si>
    <t>Wilmington, DE-MD-NJ</t>
  </si>
  <si>
    <t>IUSA_DMWRE</t>
  </si>
  <si>
    <t>Warren-Troy-Farmington Hills, MI</t>
  </si>
  <si>
    <t>IUSA_MABA</t>
  </si>
  <si>
    <t>IUSA_MABI</t>
  </si>
  <si>
    <t>IUSA_MAKR</t>
  </si>
  <si>
    <t>IUSA_MALA</t>
  </si>
  <si>
    <t>IUSA_MALB</t>
  </si>
  <si>
    <t>IUSA_MALE</t>
  </si>
  <si>
    <t>IUSA_MALL</t>
  </si>
  <si>
    <t>IUSA_MALN</t>
  </si>
  <si>
    <t>IUSA_MALT</t>
  </si>
  <si>
    <t>IUSA_MAMA</t>
  </si>
  <si>
    <t>IUSA_MAME</t>
  </si>
  <si>
    <t>IUSA_MANC</t>
  </si>
  <si>
    <t>IUSA_MANI</t>
  </si>
  <si>
    <t>IUSA_MANN</t>
  </si>
  <si>
    <t>IUSA_MAPP</t>
  </si>
  <si>
    <t>IUSA_MASH</t>
  </si>
  <si>
    <t>IUSA_MATA</t>
  </si>
  <si>
    <t>IUSA_MATH</t>
  </si>
  <si>
    <t>IUSA_MATL</t>
  </si>
  <si>
    <t>IUSA_MAUB</t>
  </si>
  <si>
    <t>IUSA_MAUG</t>
  </si>
  <si>
    <t>IUSA_MAUS</t>
  </si>
  <si>
    <t>IUSA_MBAK</t>
  </si>
  <si>
    <t>IUSA_MBAL</t>
  </si>
  <si>
    <t>IUSA_MBAN</t>
  </si>
  <si>
    <t>IUSA_MBAR</t>
  </si>
  <si>
    <t>IUSA_MBAT</t>
  </si>
  <si>
    <t>IUSA_MBCR</t>
  </si>
  <si>
    <t>IUSA_MBCY</t>
  </si>
  <si>
    <t>IUSA_MBEA</t>
  </si>
  <si>
    <t>IUSA_MBEE</t>
  </si>
  <si>
    <t>IUSA_MBEL</t>
  </si>
  <si>
    <t>IUSA_MBIL</t>
  </si>
  <si>
    <t>IUSA_MBIN</t>
  </si>
  <si>
    <t>IUSA_MBIR</t>
  </si>
  <si>
    <t>IUSA_MBLC</t>
  </si>
  <si>
    <t>IUSA_MBLD</t>
  </si>
  <si>
    <t>IUSA_MBLM</t>
  </si>
  <si>
    <t>IUSA_MBLO</t>
  </si>
  <si>
    <t>IUSA_MBND</t>
  </si>
  <si>
    <t>IUSA_MBOI</t>
  </si>
  <si>
    <t>IUSA_MBOM</t>
  </si>
  <si>
    <t>IUSA_MBOW</t>
  </si>
  <si>
    <t>IUSA_MBRE</t>
  </si>
  <si>
    <t>IUSA_MBRP</t>
  </si>
  <si>
    <t>IUSA_MBRW</t>
  </si>
  <si>
    <t>IUSA_MBSM</t>
  </si>
  <si>
    <t>IUSA_MBSW</t>
  </si>
  <si>
    <t>IUSA_MBUF</t>
  </si>
  <si>
    <t>IUSA_MBUN</t>
  </si>
  <si>
    <t>IUSA_MBUR</t>
  </si>
  <si>
    <t>IUSA_MCAJ</t>
  </si>
  <si>
    <t>IUSA_MCAL</t>
  </si>
  <si>
    <t>IUSA_MCAN</t>
  </si>
  <si>
    <t>IUSA_MCAR</t>
  </si>
  <si>
    <t>IUSA_MCAS</t>
  </si>
  <si>
    <t>IUSA_MCBE</t>
  </si>
  <si>
    <t>IUSA_MCCF</t>
  </si>
  <si>
    <t>IUSA_MCED</t>
  </si>
  <si>
    <t>IUSA_MCHA</t>
  </si>
  <si>
    <t>IUSA_MCHE</t>
  </si>
  <si>
    <t>IUSA_MCHO</t>
  </si>
  <si>
    <t>IUSA_MCHR</t>
  </si>
  <si>
    <t>IUSA_MCHS</t>
  </si>
  <si>
    <t>IUSA_MCHT</t>
  </si>
  <si>
    <t>IUSA_MCHV</t>
  </si>
  <si>
    <t>IUSA_MCHW</t>
  </si>
  <si>
    <t>IUSA_MCIN</t>
  </si>
  <si>
    <t>IUSA_MCLA</t>
  </si>
  <si>
    <t>IUSA_MCLD</t>
  </si>
  <si>
    <t>IUSA_MCLE</t>
  </si>
  <si>
    <t>IUSA_MCOE</t>
  </si>
  <si>
    <t>IUSA_MCOL</t>
  </si>
  <si>
    <t>IUSA_MCOM</t>
  </si>
  <si>
    <t>IUSA_MCON</t>
  </si>
  <si>
    <t>IUSA_MCOO</t>
  </si>
  <si>
    <t>IUSA_MCOR</t>
  </si>
  <si>
    <t>IUSA_MCOS</t>
  </si>
  <si>
    <t>IUSA_MCOU</t>
  </si>
  <si>
    <t>IUSA_MCOV</t>
  </si>
  <si>
    <t>IUSA_MCRB</t>
  </si>
  <si>
    <t>IUSA_MCRE</t>
  </si>
  <si>
    <t>IUSA_MCSB</t>
  </si>
  <si>
    <t>IUSA_MCUM</t>
  </si>
  <si>
    <t>IUSA_MDAG</t>
  </si>
  <si>
    <t>IUSA_MDAI</t>
  </si>
  <si>
    <t>IUSA_MDAP</t>
  </si>
  <si>
    <t>IUSA_MDAV</t>
  </si>
  <si>
    <t>IUSA_MDAY</t>
  </si>
  <si>
    <t>IUSA_MDEC</t>
  </si>
  <si>
    <t>IUSA_MDEL</t>
  </si>
  <si>
    <t>IUSA_MDEN</t>
  </si>
  <si>
    <t>IUSA_MDES</t>
  </si>
  <si>
    <t>IUSA_MDEZ</t>
  </si>
  <si>
    <t>IUSA_MDOT</t>
  </si>
  <si>
    <t>IUSA_MDOV</t>
  </si>
  <si>
    <t>IUSA_MDUB</t>
  </si>
  <si>
    <t>IUSA_MDUL</t>
  </si>
  <si>
    <t>IUSA_MDUR</t>
  </si>
  <si>
    <t>IUSA_MEAS</t>
  </si>
  <si>
    <t>IUSA_MEAU</t>
  </si>
  <si>
    <t>IUSA_MELC</t>
  </si>
  <si>
    <t>IUSA_MELI</t>
  </si>
  <si>
    <t>IUSA_MELK</t>
  </si>
  <si>
    <t>IUSA_MELM</t>
  </si>
  <si>
    <t>IUSA_MELP</t>
  </si>
  <si>
    <t>IUSA_MEND</t>
  </si>
  <si>
    <t>IUSA_MERI</t>
  </si>
  <si>
    <t>IUSA_MEUG</t>
  </si>
  <si>
    <t>IUSA_MEVA</t>
  </si>
  <si>
    <t>IUSA_MFAE</t>
  </si>
  <si>
    <t>IUSA_MFAI</t>
  </si>
  <si>
    <t>IUSA_MFAM</t>
  </si>
  <si>
    <t>IUSA_MFAR</t>
  </si>
  <si>
    <t>IUSA_MFAY</t>
  </si>
  <si>
    <t>IUSA_MFLA</t>
  </si>
  <si>
    <t>IUSA_MFLI</t>
  </si>
  <si>
    <t>IUSA_MFLO</t>
  </si>
  <si>
    <t>IUSA_MFLR</t>
  </si>
  <si>
    <t>IUSA_MFLW</t>
  </si>
  <si>
    <t>IUSA_MFOC</t>
  </si>
  <si>
    <t>IUSA_MFOR</t>
  </si>
  <si>
    <t>IUSA_MFOW</t>
  </si>
  <si>
    <t>IUSA_MFRE</t>
  </si>
  <si>
    <t>IUSA_MGAD</t>
  </si>
  <si>
    <t>IUSA_MGAG</t>
  </si>
  <si>
    <t>IUSA_MGAI</t>
  </si>
  <si>
    <t>IUSA_MGET</t>
  </si>
  <si>
    <t>IUSA_MGLF</t>
  </si>
  <si>
    <t>IUSA_MGOL</t>
  </si>
  <si>
    <t>IUSA_MGRA</t>
  </si>
  <si>
    <t>IUSA_MGRB</t>
  </si>
  <si>
    <t>IUSA_MGRD</t>
  </si>
  <si>
    <t>IUSA_MGRE</t>
  </si>
  <si>
    <t>IUSA_MGRF</t>
  </si>
  <si>
    <t>IUSA_MGRJ</t>
  </si>
  <si>
    <t>IUSA_MGRL</t>
  </si>
  <si>
    <t>IUSA_MGRN</t>
  </si>
  <si>
    <t>IUSA_MGRP</t>
  </si>
  <si>
    <t>IUSA_MGRV</t>
  </si>
  <si>
    <t>IUSA_MGUL</t>
  </si>
  <si>
    <t>IUSA_MGVL</t>
  </si>
  <si>
    <t>IUSA_MHAF</t>
  </si>
  <si>
    <t>IUSA_MHAI</t>
  </si>
  <si>
    <t>IUSA_MHAN</t>
  </si>
  <si>
    <t>IUSA_MHAR</t>
  </si>
  <si>
    <t>IUSA_MHAS</t>
  </si>
  <si>
    <t>IUSA_MHAT</t>
  </si>
  <si>
    <t>IUSA_MHIC</t>
  </si>
  <si>
    <t>IUSA_MHIN</t>
  </si>
  <si>
    <t>IUSA_MHIT</t>
  </si>
  <si>
    <t>IUSA_MHMD</t>
  </si>
  <si>
    <t>IUSA_MHMT</t>
  </si>
  <si>
    <t>IUSA_MHOM</t>
  </si>
  <si>
    <t>IUSA_MHON</t>
  </si>
  <si>
    <t>IUSA_MHOT</t>
  </si>
  <si>
    <t>IUSA_MHOU</t>
  </si>
  <si>
    <t>IUSA_MHUN</t>
  </si>
  <si>
    <t>IUSA_MHUT</t>
  </si>
  <si>
    <t>IUSA_MIDA</t>
  </si>
  <si>
    <t>IUSA_MIND</t>
  </si>
  <si>
    <t>IUSA_MIOW</t>
  </si>
  <si>
    <t>IUSA_MITH</t>
  </si>
  <si>
    <t>IUSA_MJAC</t>
  </si>
  <si>
    <t>IUSA_MJAK</t>
  </si>
  <si>
    <t>IUSA_MJAM</t>
  </si>
  <si>
    <t>IUSA_MJAN</t>
  </si>
  <si>
    <t>IUSA_MJAS</t>
  </si>
  <si>
    <t>IUSA_MJAT</t>
  </si>
  <si>
    <t>IUSA_MJEF</t>
  </si>
  <si>
    <t>IUSA_MJOB</t>
  </si>
  <si>
    <t>IUSA_MJOH</t>
  </si>
  <si>
    <t>IUSA_MJON</t>
  </si>
  <si>
    <t>IUSA_MJOP</t>
  </si>
  <si>
    <t>IUSA_MKAH</t>
  </si>
  <si>
    <t>IUSA_MKAK</t>
  </si>
  <si>
    <t>IUSA_MKAL</t>
  </si>
  <si>
    <t>IUSA_MKAN</t>
  </si>
  <si>
    <t>IUSA_MKIL</t>
  </si>
  <si>
    <t>IUSA_MKIN</t>
  </si>
  <si>
    <t>IUSA_MKIS</t>
  </si>
  <si>
    <t>IUSA_MKNE</t>
  </si>
  <si>
    <t>IUSA_MKNO</t>
  </si>
  <si>
    <t>IUSA_MKOK</t>
  </si>
  <si>
    <t>IUSA_MLAA</t>
  </si>
  <si>
    <t>IUSA_MLAC</t>
  </si>
  <si>
    <t>IUSA_MLAD</t>
  </si>
  <si>
    <t>IUSA_MLAE</t>
  </si>
  <si>
    <t>IUSA_MLAF</t>
  </si>
  <si>
    <t>IUSA_MLAH</t>
  </si>
  <si>
    <t>IUSA_MLAK</t>
  </si>
  <si>
    <t>IUSA_MLAN</t>
  </si>
  <si>
    <t>IUSA_MLAR</t>
  </si>
  <si>
    <t>IUSA_MLAS</t>
  </si>
  <si>
    <t>IUSA_MLAT</t>
  </si>
  <si>
    <t>IUSA_MLEB</t>
  </si>
  <si>
    <t>IUSA_MLET</t>
  </si>
  <si>
    <t>IUSA_MLEW</t>
  </si>
  <si>
    <t>IUSA_MLEX</t>
  </si>
  <si>
    <t>IUSA_MLIM</t>
  </si>
  <si>
    <t>IUSA_MLIN</t>
  </si>
  <si>
    <t>IUSA_MLIT</t>
  </si>
  <si>
    <t>IUSA_MLOA</t>
  </si>
  <si>
    <t>IUSA_MLOG</t>
  </si>
  <si>
    <t>IUSA_MLON</t>
  </si>
  <si>
    <t>IUSA_MLOU</t>
  </si>
  <si>
    <t>IUSA_MLSC</t>
  </si>
  <si>
    <t>IUSA_MLUB</t>
  </si>
  <si>
    <t>IUSA_MLWR</t>
  </si>
  <si>
    <t>IUSA_MLYN</t>
  </si>
  <si>
    <t>IUSA_MMAC</t>
  </si>
  <si>
    <t>Macon-Bibb, GA</t>
  </si>
  <si>
    <t>IUSA_MMAD</t>
  </si>
  <si>
    <t>IUSA_MMAM</t>
  </si>
  <si>
    <t>IUSA_MMAN</t>
  </si>
  <si>
    <t>IUSA_MMAR</t>
  </si>
  <si>
    <t>IUSA_MMAS</t>
  </si>
  <si>
    <t>IUSA_MMCA</t>
  </si>
  <si>
    <t>IUSA_MMCD</t>
  </si>
  <si>
    <t>IUSA_MMED</t>
  </si>
  <si>
    <t>IUSA_MMEM</t>
  </si>
  <si>
    <t>IUSA_MMIC</t>
  </si>
  <si>
    <t>IUSA_MMID</t>
  </si>
  <si>
    <t>IUSA_MMIL</t>
  </si>
  <si>
    <t>IUSA_MMIM</t>
  </si>
  <si>
    <t>IUSA_MMIN</t>
  </si>
  <si>
    <t>IUSA_MMIS</t>
  </si>
  <si>
    <t>IUSA_MMNC</t>
  </si>
  <si>
    <t>IUSA_MMOB</t>
  </si>
  <si>
    <t>IUSA_MMOD</t>
  </si>
  <si>
    <t>IUSA_MMOE</t>
  </si>
  <si>
    <t>IUSA_MMOG</t>
  </si>
  <si>
    <t>IUSA_MMON</t>
  </si>
  <si>
    <t>IUSA_MMOR</t>
  </si>
  <si>
    <t>IUSA_MMOV</t>
  </si>
  <si>
    <t>IUSA_MMOW</t>
  </si>
  <si>
    <t>IUSA_MMUN</t>
  </si>
  <si>
    <t>IUSA_MMUS</t>
  </si>
  <si>
    <t>IUSA_MMYB</t>
  </si>
  <si>
    <t>IUSA_MNAA</t>
  </si>
  <si>
    <t>IUSA_MNAH</t>
  </si>
  <si>
    <t>IUSA_MNAP</t>
  </si>
  <si>
    <t>IUSA_MNBN</t>
  </si>
  <si>
    <t>IUSA_MNEH</t>
  </si>
  <si>
    <t>IUSA_MNEO</t>
  </si>
  <si>
    <t>IUSA_MNIL</t>
  </si>
  <si>
    <t>IUSA_MNOW</t>
  </si>
  <si>
    <t>IUSA_MNPT</t>
  </si>
  <si>
    <t>IUSA_MOCA</t>
  </si>
  <si>
    <t>IUSA_MOCE</t>
  </si>
  <si>
    <t>IUSA_MODE</t>
  </si>
  <si>
    <t>IUSA_MOGD</t>
  </si>
  <si>
    <t>IUSA_MOKL</t>
  </si>
  <si>
    <t>IUSA_MOLY</t>
  </si>
  <si>
    <t>IUSA_MOMA</t>
  </si>
  <si>
    <t>IUSA_MORL</t>
  </si>
  <si>
    <t>IUSA_MOSH</t>
  </si>
  <si>
    <t>IUSA_MOWE</t>
  </si>
  <si>
    <t>IUSA_MOXN</t>
  </si>
  <si>
    <t>IUSA_MPAL</t>
  </si>
  <si>
    <t>IUSA_MPAN</t>
  </si>
  <si>
    <t>IUSA_MPAR</t>
  </si>
  <si>
    <t>IUSA_MPEN</t>
  </si>
  <si>
    <t>IUSA_MPEO</t>
  </si>
  <si>
    <t>IUSA_MPHO</t>
  </si>
  <si>
    <t>IUSA_MPIN</t>
  </si>
  <si>
    <t>IUSA_MPIS</t>
  </si>
  <si>
    <t>IUSA_MPIT</t>
  </si>
  <si>
    <t>IUSA_MPOC</t>
  </si>
  <si>
    <t>IUSA_MPOR</t>
  </si>
  <si>
    <t>IUSA_MPOT</t>
  </si>
  <si>
    <t>IUSA_MPRE</t>
  </si>
  <si>
    <t>IUSA_MPRO</t>
  </si>
  <si>
    <t>IUSA_MPRV</t>
  </si>
  <si>
    <t>IUSA_MPSL</t>
  </si>
  <si>
    <t>IUSA_MPUE</t>
  </si>
  <si>
    <t>IUSA_MPUG</t>
  </si>
  <si>
    <t>IUSA_MRAC</t>
  </si>
  <si>
    <t>IUSA_MRAL</t>
  </si>
  <si>
    <t>IUSA_MRAP</t>
  </si>
  <si>
    <t>IUSA_MREA</t>
  </si>
  <si>
    <t>IUSA_MRED</t>
  </si>
  <si>
    <t>IUSA_MREN</t>
  </si>
  <si>
    <t>IUSA_MRIC</t>
  </si>
  <si>
    <t>IUSA_MRIV</t>
  </si>
  <si>
    <t>IUSA_MROA</t>
  </si>
  <si>
    <t>IUSA_MROC</t>
  </si>
  <si>
    <t>IUSA_MROE</t>
  </si>
  <si>
    <t>IUSA_MROH</t>
  </si>
  <si>
    <t>IUSA_MROM</t>
  </si>
  <si>
    <t>IUSA_MROR</t>
  </si>
  <si>
    <t>IUSA_MSAA</t>
  </si>
  <si>
    <t>IUSA_MSAC</t>
  </si>
  <si>
    <t>IUSA_MSAE</t>
  </si>
  <si>
    <t>IUSA_MSAG</t>
  </si>
  <si>
    <t>IUSA_MSAJ</t>
  </si>
  <si>
    <t>IUSA_MSAL</t>
  </si>
  <si>
    <t>IUSA_MSAN</t>
  </si>
  <si>
    <t>IUSA_MSAO</t>
  </si>
  <si>
    <t>IUSA_MSAS</t>
  </si>
  <si>
    <t>IUSA_MSAT</t>
  </si>
  <si>
    <t>IUSA_MSAU</t>
  </si>
  <si>
    <t>IUSA_MSAV</t>
  </si>
  <si>
    <t>IUSA_MSAX</t>
  </si>
  <si>
    <t>IUSA_MSAY</t>
  </si>
  <si>
    <t>IUSA_MSAZ</t>
  </si>
  <si>
    <t>IUSA_MSEB</t>
  </si>
  <si>
    <t>IUSA_MSFE</t>
  </si>
  <si>
    <t>IUSA_MSHB</t>
  </si>
  <si>
    <t>IUSA_MSHE</t>
  </si>
  <si>
    <t>IUSA_MSHR</t>
  </si>
  <si>
    <t>IUSA_MSIE</t>
  </si>
  <si>
    <t>IUSA_MSIO</t>
  </si>
  <si>
    <t>IUSA_MSIU</t>
  </si>
  <si>
    <t>IUSA_MSLO</t>
  </si>
  <si>
    <t>IUSA_MSOU</t>
  </si>
  <si>
    <t>IUSA_MSPA</t>
  </si>
  <si>
    <t>IUSA_MSPF</t>
  </si>
  <si>
    <t>IUSA_MSPI</t>
  </si>
  <si>
    <t>IUSA_MSPM</t>
  </si>
  <si>
    <t>IUSA_MSPO</t>
  </si>
  <si>
    <t>IUSA_MSPR</t>
  </si>
  <si>
    <t>IUSA_MSTC</t>
  </si>
  <si>
    <t>IUSA_MSTG</t>
  </si>
  <si>
    <t>IUSA_MSTJ</t>
  </si>
  <si>
    <t>IUSA_MSTL</t>
  </si>
  <si>
    <t>IUSA_MSTO</t>
  </si>
  <si>
    <t>IUSA_MSTV</t>
  </si>
  <si>
    <t>IUSA_MSUT</t>
  </si>
  <si>
    <t>IUSA_MSWB</t>
  </si>
  <si>
    <t>IUSA_MSYR</t>
  </si>
  <si>
    <t>IUSA_MTAL</t>
  </si>
  <si>
    <t>IUSA_MTAM</t>
  </si>
  <si>
    <t>IUSA_MTER</t>
  </si>
  <si>
    <t>IUSA_MTEX</t>
  </si>
  <si>
    <t>IUSA_MTHE</t>
  </si>
  <si>
    <t>IUSA_MTOL</t>
  </si>
  <si>
    <t>IUSA_MTOP</t>
  </si>
  <si>
    <t>IUSA_MTRE</t>
  </si>
  <si>
    <t>IUSA_MTUC</t>
  </si>
  <si>
    <t>IUSA_MTUL</t>
  </si>
  <si>
    <t>IUSA_MTUS</t>
  </si>
  <si>
    <t>IUSA_MTWI</t>
  </si>
  <si>
    <t>IUSA_MTYL</t>
  </si>
  <si>
    <t>IUSA_MUTI</t>
  </si>
  <si>
    <t>IUSA_MVAD</t>
  </si>
  <si>
    <t>IUSA_MVAL</t>
  </si>
  <si>
    <t>IUSA_MVER</t>
  </si>
  <si>
    <t>IUSA_MVIC</t>
  </si>
  <si>
    <t>IUSA_MVIN</t>
  </si>
  <si>
    <t>IUSA_MVIR</t>
  </si>
  <si>
    <t>IUSA_MVIS</t>
  </si>
  <si>
    <t>IUSA_MWAC</t>
  </si>
  <si>
    <t>IUSA_MWAD</t>
  </si>
  <si>
    <t>IUSA_MWAE</t>
  </si>
  <si>
    <t>IUSA_MWAL</t>
  </si>
  <si>
    <t>IUSA_MWAR</t>
  </si>
  <si>
    <t>IUSA_MWAU</t>
  </si>
  <si>
    <t>IUSA_MWEI</t>
  </si>
  <si>
    <t>IUSA_MWEN</t>
  </si>
  <si>
    <t>IUSA_MWHE</t>
  </si>
  <si>
    <t>IUSA_MWIC</t>
  </si>
  <si>
    <t>IUSA_MWIH</t>
  </si>
  <si>
    <t>IUSA_MWII</t>
  </si>
  <si>
    <t>IUSA_MWIM</t>
  </si>
  <si>
    <t>IUSA_MWIN</t>
  </si>
  <si>
    <t>IUSA_MWIS</t>
  </si>
  <si>
    <t>IUSA_MWOR</t>
  </si>
  <si>
    <t>IUSA_MYAK</t>
  </si>
  <si>
    <t>IUSA_MYOR</t>
  </si>
  <si>
    <t>IUSA_MYOU</t>
  </si>
  <si>
    <t>IUSA_MYUB</t>
  </si>
  <si>
    <t>IUSA_MYUM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</si>
  <si>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</si>
  <si>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</si>
  <si>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</si>
  <si>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</si>
  <si>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</si>
  <si>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</si>
  <si>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</si>
  <si>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</si>
  <si>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</si>
  <si>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</si>
  <si>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</si>
  <si>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</si>
  <si>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</si>
  <si>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</si>
  <si>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</si>
  <si>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</si>
  <si>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</si>
  <si>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</si>
  <si>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</si>
  <si>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</si>
  <si>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</si>
  <si>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</si>
  <si>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</si>
  <si>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</si>
  <si>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</si>
  <si>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</si>
  <si>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</si>
  <si>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</si>
  <si>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</si>
  <si>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</si>
  <si>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</si>
  <si>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</si>
  <si>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</si>
  <si>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</si>
  <si>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</si>
  <si>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</si>
  <si>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</si>
  <si>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</si>
  <si>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</si>
  <si>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</si>
  <si>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</si>
  <si>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</si>
  <si>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</si>
  <si>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</si>
  <si>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</si>
  <si>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Virginia</t>
  </si>
  <si>
    <t>Vermont</t>
  </si>
  <si>
    <t>Washington</t>
  </si>
  <si>
    <t>Wisconsin</t>
  </si>
  <si>
    <t>West Virginia</t>
  </si>
  <si>
    <t>Wyoming</t>
  </si>
  <si>
    <t>State Name</t>
  </si>
  <si>
    <t>Metro</t>
  </si>
  <si>
    <t>Metro Name</t>
  </si>
  <si>
    <t>Detailed State COVID-19 Metrics</t>
  </si>
  <si>
    <t>Detailed Metro Area COVID-19 Metrics</t>
  </si>
  <si>
    <t>65+ share</t>
  </si>
  <si>
    <t>85+ share</t>
  </si>
  <si>
    <t>Density</t>
  </si>
  <si>
    <t>POPDENSA*</t>
  </si>
  <si>
    <t>NMDA/POPA</t>
  </si>
  <si>
    <t>ITAFXA/GDPA</t>
  </si>
  <si>
    <t>Export share of GDP</t>
  </si>
  <si>
    <t>XTXM/GDPA</t>
  </si>
  <si>
    <t>RTRLEXSTRVUA/GDPA</t>
  </si>
  <si>
    <t>Travel export share of GDP</t>
  </si>
  <si>
    <t>RGDP21$A/RGDP$A</t>
  </si>
  <si>
    <t>RGDP111$A/RGDP$A</t>
  </si>
  <si>
    <t>Oil/Gas extraction share of GDP</t>
  </si>
  <si>
    <t>Ag share of GDP</t>
  </si>
  <si>
    <t>Cases per ths, #</t>
  </si>
  <si>
    <t>Net domestic migration per ths, #</t>
  </si>
  <si>
    <t>Enplanements per ths, #</t>
  </si>
  <si>
    <t>All metrics in % unless otherwise noted.</t>
  </si>
  <si>
    <t>spreadsheet</t>
  </si>
  <si>
    <t>POP65GA/POPA</t>
  </si>
  <si>
    <t>POP85GA/POPA</t>
  </si>
  <si>
    <t>Vulnerability</t>
  </si>
  <si>
    <t>Poverty Rate</t>
  </si>
  <si>
    <t>Small Business Share</t>
  </si>
  <si>
    <t>ACSPOV%A</t>
  </si>
  <si>
    <t>Poverty rate; share of jobs in small businesses</t>
  </si>
  <si>
    <t>iusa_mmac</t>
  </si>
  <si>
    <t>QLQJHCOVID19CNFUD/POPA</t>
  </si>
  <si>
    <t>Disease curve</t>
  </si>
  <si>
    <t>July</t>
  </si>
  <si>
    <t>Rank</t>
  </si>
  <si>
    <t>new</t>
  </si>
  <si>
    <t>old</t>
  </si>
  <si>
    <t>rank</t>
  </si>
  <si>
    <t>Private office-using employment</t>
  </si>
  <si>
    <t>RGDPPS$A&amp;X+RGDPFI$A&amp;X+RGDP51$A&amp;X)/RGDP$A&amp;X)</t>
  </si>
  <si>
    <t>Industries</t>
  </si>
  <si>
    <t>Vulnerable tourism industries' share</t>
  </si>
  <si>
    <t>(RGDP711$A&amp;X+RGDP7211$A&amp;X+RGDP7225$A&amp;X)/RGDP$A&amp;X</t>
  </si>
  <si>
    <t>Trade/Travel/Commuting</t>
  </si>
  <si>
    <t>Public transit reliance, % of labor force</t>
  </si>
  <si>
    <t>Work from home reliance, % of labor force</t>
  </si>
  <si>
    <t>Trade/Travel/Commutes</t>
  </si>
  <si>
    <t>same</t>
  </si>
  <si>
    <t>Halved impact of enplanements and trade, added commuting data (working from home share and public transit share -- note that I had to fill in ~70 metros by using average for bottom half of metros)</t>
  </si>
  <si>
    <t>Halved mining and ag -- oil prices not hit as hard as early on.  Now half of score is based on reliance on private office-using employment, which can be done remotely from elsewhere, leading workers (and firms) free to leave a speciic area.</t>
  </si>
  <si>
    <t>Replaced NAICS 71 with a more targeted set of industries that better captures the types of events and facilities that are hit hardest (NAICS 71, 7211, 7225)</t>
  </si>
  <si>
    <t>ACSTRPHOMA/ACSPOPLBIA</t>
  </si>
  <si>
    <t>ACSTRPPUBA/ACSPOPLBIA</t>
  </si>
  <si>
    <t>Jul</t>
  </si>
  <si>
    <t>30-day avg vs. 120-day avg</t>
  </si>
  <si>
    <t>Removed foreign born share, replaced with 30-day new infections vs. previous 120 days to capture trend</t>
  </si>
  <si>
    <t>Delta</t>
  </si>
  <si>
    <t>Abs delta</t>
  </si>
  <si>
    <t>Change</t>
  </si>
  <si>
    <t>change</t>
  </si>
  <si>
    <t>Trade/TraveL/Commuting</t>
  </si>
  <si>
    <t>Metro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</si>
</sst>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0.0%"/>
    <numFmt numFmtId="166" formatCode="0.0000"/>
    <numFmt numFmtId="167" formatCode="0.0"/>
    <numFmt numFmtId="168" formatCode="0.00000"/>
    <numFmt numFmtId="169" formatCode="0.0000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11"/>
      <color theme="9"/>
      <name val="Calibri"/>
      <family val="2"/>
      <scheme val="minor"/>
    </font>
    <font>
      <sz val="11"/>
      <color theme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5">
    <xf numFmtId="0" fontId="0" fillId="0" borderId="0" xfId="0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164" fontId="3" fillId="0" borderId="0" xfId="0" applyNumberFormat="1" applyFont="1" applyFill="1" applyBorder="1" applyAlignment="1" applyProtection="1"/>
    <xf numFmtId="165" fontId="0" fillId="0" borderId="0" xfId="1" applyNumberFormat="1" applyFont="1"/>
    <xf numFmtId="0" fontId="0" fillId="0" borderId="1" xfId="0" applyBorder="1"/>
    <xf numFmtId="166" fontId="3" fillId="0" borderId="0" xfId="0" applyNumberFormat="1" applyFont="1" applyFill="1" applyBorder="1" applyAlignment="1" applyProtection="1">
      <alignment horizontal="center"/>
    </xf>
    <xf numFmtId="166" fontId="2" fillId="0" borderId="0" xfId="0" applyNumberFormat="1" applyFont="1" applyAlignment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9" fontId="0" fillId="0" borderId="1" xfId="0" applyNumberForma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2" fillId="0" borderId="0" xfId="0" applyFont="1"/>
    <xf numFmtId="0" fontId="0" fillId="0" borderId="0" xfId="0" applyFont="1"/>
    <xf numFmtId="0" fontId="8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Font="1" applyAlignment="1">
      <alignment horizontal="center"/>
    </xf>
    <xf numFmtId="4" fontId="3" fillId="0" borderId="0" xfId="0" applyNumberFormat="1" applyFont="1" applyFill="1" applyBorder="1" applyAlignment="1" applyProtection="1">
      <alignment horizontal="center"/>
    </xf>
    <xf numFmtId="0" fontId="0" fillId="0" borderId="2" xfId="0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4" fillId="0" borderId="2" xfId="0" applyNumberFormat="1" applyFont="1" applyFill="1" applyBorder="1" applyAlignment="1" applyProtection="1">
      <alignment horizontal="centerContinuous"/>
    </xf>
    <xf numFmtId="0" fontId="0" fillId="2" borderId="0" xfId="0" applyFill="1" applyAlignment="1">
      <alignment horizontal="center"/>
    </xf>
    <xf numFmtId="0" fontId="4" fillId="2" borderId="2" xfId="0" applyNumberFormat="1" applyFont="1" applyFill="1" applyBorder="1" applyAlignment="1" applyProtection="1">
      <alignment horizontal="centerContinuous"/>
    </xf>
    <xf numFmtId="0" fontId="0" fillId="2" borderId="2" xfId="0" applyFill="1" applyBorder="1" applyAlignment="1">
      <alignment horizontal="centerContinuous"/>
    </xf>
    <xf numFmtId="0" fontId="2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/>
    </xf>
    <xf numFmtId="4" fontId="0" fillId="2" borderId="0" xfId="0" applyNumberFormat="1" applyFill="1" applyAlignment="1">
      <alignment horizontal="center"/>
    </xf>
    <xf numFmtId="0" fontId="9" fillId="2" borderId="0" xfId="2" applyFill="1" applyAlignment="1">
      <alignment horizontal="center"/>
    </xf>
    <xf numFmtId="4" fontId="0" fillId="2" borderId="0" xfId="0" applyNumberFormat="1" applyFont="1" applyFill="1" applyAlignment="1">
      <alignment horizontal="center"/>
    </xf>
    <xf numFmtId="167" fontId="3" fillId="0" borderId="0" xfId="0" applyNumberFormat="1" applyFont="1" applyFill="1" applyBorder="1" applyAlignment="1" applyProtection="1">
      <alignment horizontal="center"/>
    </xf>
    <xf numFmtId="169" fontId="0" fillId="0" borderId="0" xfId="1" applyNumberFormat="1" applyFont="1"/>
    <xf numFmtId="2" fontId="0" fillId="2" borderId="0" xfId="0" applyNumberFormat="1" applyFill="1" applyAlignment="1">
      <alignment horizontal="center"/>
    </xf>
    <xf numFmtId="0" fontId="4" fillId="0" borderId="0" xfId="0" applyFont="1" applyFill="1" applyBorder="1" applyAlignment="1" applyProtection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169" fontId="0" fillId="0" borderId="0" xfId="0" applyNumberFormat="1" applyAlignment="1">
      <alignment horizontal="center"/>
    </xf>
    <xf numFmtId="0" fontId="10" fillId="3" borderId="0" xfId="0" applyNumberFormat="1" applyFont="1" applyFill="1" applyBorder="1" applyAlignment="1" applyProtection="1"/>
    <xf numFmtId="0" fontId="3" fillId="3" borderId="0" xfId="0" applyNumberFormat="1" applyFont="1" applyFill="1" applyBorder="1" applyAlignment="1" applyProtection="1"/>
    <xf numFmtId="0" fontId="11" fillId="3" borderId="0" xfId="0" applyNumberFormat="1" applyFont="1" applyFill="1" applyBorder="1" applyAlignment="1" applyProtection="1"/>
    <xf numFmtId="0" fontId="4" fillId="3" borderId="0" xfId="0" applyNumberFormat="1" applyFont="1" applyFill="1" applyBorder="1" applyAlignment="1" applyProtection="1"/>
    <xf numFmtId="168" fontId="4" fillId="3" borderId="0" xfId="0" applyNumberFormat="1" applyFont="1" applyFill="1" applyBorder="1" applyAlignment="1" applyProtection="1"/>
    <xf numFmtId="166" fontId="3" fillId="3" borderId="0" xfId="0" applyNumberFormat="1" applyFont="1" applyFill="1" applyBorder="1" applyAlignment="1" applyProtection="1"/>
    <xf numFmtId="2" fontId="3" fillId="3" borderId="0" xfId="0" applyNumberFormat="1" applyFont="1" applyFill="1" applyBorder="1" applyAlignment="1" applyProtection="1"/>
    <xf numFmtId="1" fontId="3" fillId="3" borderId="0" xfId="0" applyNumberFormat="1" applyFont="1" applyFill="1" applyBorder="1" applyAlignment="1" applyProtection="1"/>
    <xf numFmtId="0" fontId="12" fillId="3" borderId="0" xfId="0" applyFont="1" applyFill="1" applyAlignment="1">
      <alignment horizontal="center"/>
    </xf>
    <xf numFmtId="169" fontId="13" fillId="3" borderId="0" xfId="1" applyNumberFormat="1" applyFont="1" applyFill="1"/>
    <xf numFmtId="166" fontId="12" fillId="3" borderId="0" xfId="0" applyNumberFormat="1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file:///\\ad.moodys.net\medc_Dfs\Projects\PROJECTS\Monthly%20Meetings\Regional\2020\04%20April\Copy%20of%20cy18-commercial-service-enplanements_Corrected.xlsx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file:///\\ad.moodys.net\medc_Dfs\Projects\PROJECTS\Monthly%20Meetings\Regional\2020\04%20April\Copy%20of%20cy18-commercial-service-enplanements_Corrected.xls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C587B-4BF0-47B6-823F-849CA811DB58}">
  <dimension ref="A1:R408"/>
  <sheetViews>
    <sheetView tabSelected="1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.109375" defaultRowHeight="14.4" x14ac:dyDescent="0.3"/>
  <cols>
    <col min="1" max="1" width="6.6640625" style="1" customWidth="1"/>
    <col min="2" max="3" width="20.6640625" style="8" customWidth="1"/>
    <col min="4" max="4" width="22.6640625" style="8" customWidth="1"/>
    <col min="5" max="7" width="20.6640625" style="8" customWidth="1"/>
    <col min="8" max="9" width="14.6640625" style="9" customWidth="1"/>
    <col min="10" max="10" width="14.6640625" style="52" customWidth="1"/>
    <col min="11" max="18" width="9.109375" style="45"/>
    <col min="19" max="16384" width="9.109375" style="1"/>
  </cols>
  <sheetData>
    <row r="1" spans="1:18" x14ac:dyDescent="0.3">
      <c r="A1" s="2" t="s">
        <v>94</v>
      </c>
    </row>
    <row r="2" spans="1:18" x14ac:dyDescent="0.3">
      <c r="A2" s="2" t="s">
        <v>93</v>
      </c>
    </row>
    <row r="3" spans="1:18" x14ac:dyDescent="0.3">
      <c r="A3" s="11" t="s">
        <v>92</v>
      </c>
    </row>
    <row r="4" spans="1:18" ht="30.75" customHeight="1" x14ac:dyDescent="0.3">
      <c r="B4" s="38"/>
      <c r="C4" s="38"/>
      <c r="D4" s="38"/>
      <c r="E4" s="38"/>
      <c r="F4" s="38"/>
      <c r="G4" s="38"/>
      <c r="H4" s="38"/>
      <c r="I4" s="38"/>
      <c r="J4" s="53" t="s">
        <v>996</v>
      </c>
      <c r="P4" s="45" t="s">
        <v>997</v>
      </c>
    </row>
    <row r="5" spans="1:18" s="2" customFormat="1" x14ac:dyDescent="0.3">
      <c r="A5" s="2" t="s">
        <v>57</v>
      </c>
      <c r="B5" s="40" t="s">
        <v>53</v>
      </c>
      <c r="C5" s="10" t="s">
        <v>55</v>
      </c>
      <c r="D5" s="10" t="s">
        <v>1009</v>
      </c>
      <c r="E5" s="10" t="s">
        <v>51</v>
      </c>
      <c r="F5" s="10" t="s">
        <v>988</v>
      </c>
      <c r="G5" s="10" t="s">
        <v>1003</v>
      </c>
      <c r="H5" s="9" t="s">
        <v>90</v>
      </c>
      <c r="I5" s="9"/>
      <c r="J5" s="52"/>
      <c r="K5" s="47" t="s">
        <v>1019</v>
      </c>
      <c r="L5" s="47" t="s">
        <v>1020</v>
      </c>
      <c r="M5" s="47"/>
      <c r="N5" s="47"/>
      <c r="O5" s="47"/>
      <c r="P5" s="47" t="s">
        <v>998</v>
      </c>
      <c r="Q5" s="47" t="s">
        <v>996</v>
      </c>
      <c r="R5" s="47" t="s">
        <v>1021</v>
      </c>
    </row>
    <row r="6" spans="1:18" x14ac:dyDescent="0.3">
      <c r="A6" t="s">
        <v>35</v>
      </c>
      <c r="B6" s="6">
        <v>0.8534368571217491</v>
      </c>
      <c r="C6" s="6">
        <v>0.17881214657052313</v>
      </c>
      <c r="D6" s="6">
        <v>0.83222219756262061</v>
      </c>
      <c r="E6" s="6">
        <v>4.6791531796386003</v>
      </c>
      <c r="F6" s="6">
        <v>-0.66576128700365433</v>
      </c>
      <c r="G6" s="6">
        <v>-0.4516141976286514</v>
      </c>
      <c r="H6" s="7">
        <f>SUMPRODUCT(Weights!$A$12:$F$12,B6:G6)</f>
        <v>1.1220881534871543</v>
      </c>
      <c r="I6" s="7"/>
      <c r="J6" s="54">
        <v>1.1320536502899614</v>
      </c>
      <c r="K6" s="49">
        <f t="shared" ref="K6:K37" si="0">H6-J6</f>
        <v>-9.9654968028071167E-3</v>
      </c>
      <c r="L6" s="49">
        <f>ABS(K6)</f>
        <v>9.9654968028071167E-3</v>
      </c>
      <c r="M6" s="51">
        <f>RANK(L6,L$6:L$56)</f>
        <v>47</v>
      </c>
      <c r="O6" s="49"/>
      <c r="P6" s="45">
        <f t="shared" ref="P6:P37" si="1">RANK(H6,H:H)</f>
        <v>1</v>
      </c>
      <c r="Q6" s="45">
        <f t="shared" ref="Q6:Q37" si="2">RANK(J6,J$6:J$56)</f>
        <v>1</v>
      </c>
      <c r="R6" s="45">
        <f>P6-Q6</f>
        <v>0</v>
      </c>
    </row>
    <row r="7" spans="1:18" x14ac:dyDescent="0.3">
      <c r="A7" t="s">
        <v>56</v>
      </c>
      <c r="B7" s="6">
        <v>0.53202465426786616</v>
      </c>
      <c r="C7" s="6">
        <v>2.980857421058503</v>
      </c>
      <c r="D7" s="6">
        <v>0.34423446089383941</v>
      </c>
      <c r="E7" s="6">
        <v>0.29736076115796706</v>
      </c>
      <c r="F7" s="6">
        <v>0.39394911002405986</v>
      </c>
      <c r="G7" s="6">
        <v>-0.4521123488313461</v>
      </c>
      <c r="H7" s="7">
        <f>SUMPRODUCT(Weights!$A$12:$F$12,B7:G7)</f>
        <v>0.8275648680514176</v>
      </c>
      <c r="I7" s="7"/>
      <c r="J7" s="54">
        <v>0.68173131892922234</v>
      </c>
      <c r="K7" s="49">
        <f t="shared" si="0"/>
        <v>0.14583354912219526</v>
      </c>
      <c r="L7" s="49">
        <f t="shared" ref="L7:L56" si="3">ABS(K7)</f>
        <v>0.14583354912219526</v>
      </c>
      <c r="M7" s="51">
        <f t="shared" ref="M7:M56" si="4">RANK(L7,L$6:L$56)</f>
        <v>17</v>
      </c>
      <c r="N7" s="51"/>
      <c r="O7" s="49"/>
      <c r="P7" s="45">
        <f t="shared" si="1"/>
        <v>2</v>
      </c>
      <c r="Q7" s="45">
        <f t="shared" si="2"/>
        <v>3</v>
      </c>
      <c r="R7" s="45">
        <f t="shared" ref="R7:R56" si="5">P7-Q7</f>
        <v>-1</v>
      </c>
    </row>
    <row r="8" spans="1:18" x14ac:dyDescent="0.3">
      <c r="A8" t="s">
        <v>18</v>
      </c>
      <c r="B8" s="6">
        <v>2.1106746758777541</v>
      </c>
      <c r="C8" s="6">
        <v>-0.57791758308944274</v>
      </c>
      <c r="D8" s="6">
        <v>1.2691847232628657</v>
      </c>
      <c r="E8" s="6">
        <v>-2.2276960847226988E-2</v>
      </c>
      <c r="F8" s="6">
        <v>1.401634965698177</v>
      </c>
      <c r="G8" s="6">
        <v>0.68707281673968779</v>
      </c>
      <c r="H8" s="7">
        <f>SUMPRODUCT(Weights!$A$12:$F$12,B8:G8)</f>
        <v>0.77142626140634207</v>
      </c>
      <c r="I8" s="7"/>
      <c r="J8" s="54">
        <v>0.48375843615182412</v>
      </c>
      <c r="K8" s="49">
        <f t="shared" si="0"/>
        <v>0.28766782525451795</v>
      </c>
      <c r="L8" s="49">
        <f t="shared" si="3"/>
        <v>0.28766782525451795</v>
      </c>
      <c r="M8" s="51">
        <f t="shared" si="4"/>
        <v>6</v>
      </c>
      <c r="N8" s="51"/>
      <c r="O8" s="49"/>
      <c r="P8" s="45">
        <f t="shared" si="1"/>
        <v>3</v>
      </c>
      <c r="Q8" s="45">
        <f t="shared" si="2"/>
        <v>6</v>
      </c>
      <c r="R8" s="45">
        <f t="shared" si="5"/>
        <v>-3</v>
      </c>
    </row>
    <row r="9" spans="1:18" x14ac:dyDescent="0.3">
      <c r="A9" t="s">
        <v>7</v>
      </c>
      <c r="B9" s="6">
        <v>2.0582834682423727</v>
      </c>
      <c r="C9" s="6">
        <v>0.86260436944965857</v>
      </c>
      <c r="D9" s="6">
        <v>-0.16238507397638813</v>
      </c>
      <c r="E9" s="6">
        <v>1.0136108644553621</v>
      </c>
      <c r="F9" s="6">
        <v>-0.601508195854905</v>
      </c>
      <c r="G9" s="6">
        <v>-0.45040130774382953</v>
      </c>
      <c r="H9" s="7">
        <f>SUMPRODUCT(Weights!$A$12:$F$12,B9:G9)</f>
        <v>0.62727561918040176</v>
      </c>
      <c r="I9" s="7"/>
      <c r="J9" s="54">
        <v>0.49146175623276822</v>
      </c>
      <c r="K9" s="49">
        <f t="shared" si="0"/>
        <v>0.13581386294763353</v>
      </c>
      <c r="L9" s="49">
        <f t="shared" si="3"/>
        <v>0.13581386294763353</v>
      </c>
      <c r="M9" s="51">
        <f t="shared" si="4"/>
        <v>20</v>
      </c>
      <c r="N9" s="51"/>
      <c r="O9" s="49"/>
      <c r="P9" s="45">
        <f t="shared" si="1"/>
        <v>4</v>
      </c>
      <c r="Q9" s="45">
        <f t="shared" si="2"/>
        <v>5</v>
      </c>
      <c r="R9" s="45">
        <f t="shared" si="5"/>
        <v>-1</v>
      </c>
    </row>
    <row r="10" spans="1:18" x14ac:dyDescent="0.3">
      <c r="A10" t="s">
        <v>45</v>
      </c>
      <c r="B10" s="6">
        <v>-1.6485913658539024</v>
      </c>
      <c r="C10" s="6">
        <v>4.1346079015465387E-2</v>
      </c>
      <c r="D10" s="6">
        <v>0.91498879976067049</v>
      </c>
      <c r="E10" s="6">
        <v>4.2008015310412485</v>
      </c>
      <c r="F10" s="6">
        <v>-0.59530903679362468</v>
      </c>
      <c r="G10" s="6">
        <v>-0.4521123488313461</v>
      </c>
      <c r="H10" s="7">
        <f>SUMPRODUCT(Weights!$A$12:$F$12,B10:G10)</f>
        <v>0.52145197840248458</v>
      </c>
      <c r="I10" s="7"/>
      <c r="J10" s="54">
        <v>0.93649560167079049</v>
      </c>
      <c r="K10" s="49">
        <f t="shared" si="0"/>
        <v>-0.41504362326830591</v>
      </c>
      <c r="L10" s="49">
        <f t="shared" si="3"/>
        <v>0.41504362326830591</v>
      </c>
      <c r="M10" s="51">
        <f t="shared" si="4"/>
        <v>1</v>
      </c>
      <c r="N10" s="51"/>
      <c r="O10" s="49"/>
      <c r="P10" s="45">
        <f t="shared" si="1"/>
        <v>5</v>
      </c>
      <c r="Q10" s="45">
        <f t="shared" si="2"/>
        <v>2</v>
      </c>
      <c r="R10" s="45">
        <f t="shared" si="5"/>
        <v>3</v>
      </c>
    </row>
    <row r="11" spans="1:18" x14ac:dyDescent="0.3">
      <c r="A11" t="s">
        <v>42</v>
      </c>
      <c r="B11" s="6">
        <v>2.6117336819274861</v>
      </c>
      <c r="C11" s="6">
        <v>0.36786148420208453</v>
      </c>
      <c r="D11" s="6">
        <v>-0.26850099261487237</v>
      </c>
      <c r="E11" s="6">
        <v>7.1680374074027775E-2</v>
      </c>
      <c r="F11" s="6">
        <v>-0.35388392218808584</v>
      </c>
      <c r="G11" s="6">
        <v>-0.45024969650822672</v>
      </c>
      <c r="H11" s="7">
        <f>SUMPRODUCT(Weights!$A$12:$F$12,B11:G11)</f>
        <v>0.47187240116945328</v>
      </c>
      <c r="I11" s="7"/>
      <c r="J11" s="54">
        <v>0.18733417507833558</v>
      </c>
      <c r="K11" s="49">
        <f t="shared" si="0"/>
        <v>0.28453822609111767</v>
      </c>
      <c r="L11" s="49">
        <f t="shared" si="3"/>
        <v>0.28453822609111767</v>
      </c>
      <c r="M11" s="51">
        <f t="shared" si="4"/>
        <v>7</v>
      </c>
      <c r="N11" s="51"/>
      <c r="O11" s="49"/>
      <c r="P11" s="45">
        <f t="shared" si="1"/>
        <v>6</v>
      </c>
      <c r="Q11" s="45">
        <f t="shared" si="2"/>
        <v>10</v>
      </c>
      <c r="R11" s="45">
        <f t="shared" si="5"/>
        <v>-4</v>
      </c>
    </row>
    <row r="12" spans="1:18" x14ac:dyDescent="0.3">
      <c r="A12" t="s">
        <v>6</v>
      </c>
      <c r="B12" s="6">
        <v>0.51493454951602402</v>
      </c>
      <c r="C12" s="6">
        <v>0.50757114120254621</v>
      </c>
      <c r="D12" s="6">
        <v>1.0813155082070018</v>
      </c>
      <c r="E12" s="6">
        <v>0.48268262251833144</v>
      </c>
      <c r="F12" s="6">
        <v>0.15701789588168852</v>
      </c>
      <c r="G12" s="6">
        <v>-0.44856031416865338</v>
      </c>
      <c r="H12" s="7">
        <f>SUMPRODUCT(Weights!$A$12:$F$12,B12:G12)</f>
        <v>0.44193164184381856</v>
      </c>
      <c r="I12" s="7"/>
      <c r="J12" s="54">
        <v>0.54773754030590616</v>
      </c>
      <c r="K12" s="49">
        <f t="shared" si="0"/>
        <v>-0.1058058984620876</v>
      </c>
      <c r="L12" s="49">
        <f t="shared" si="3"/>
        <v>0.1058058984620876</v>
      </c>
      <c r="M12" s="51">
        <f t="shared" si="4"/>
        <v>23</v>
      </c>
      <c r="N12" s="51"/>
      <c r="O12" s="49"/>
      <c r="P12" s="45">
        <f t="shared" si="1"/>
        <v>7</v>
      </c>
      <c r="Q12" s="45">
        <f t="shared" si="2"/>
        <v>4</v>
      </c>
      <c r="R12" s="45">
        <f t="shared" si="5"/>
        <v>3</v>
      </c>
    </row>
    <row r="13" spans="1:18" x14ac:dyDescent="0.3">
      <c r="A13" t="s">
        <v>44</v>
      </c>
      <c r="B13" s="6">
        <v>1.4268796936700885</v>
      </c>
      <c r="C13" s="6">
        <v>-0.53042453295334102</v>
      </c>
      <c r="D13" s="6">
        <v>0.38282756473736057</v>
      </c>
      <c r="E13" s="6">
        <v>-0.11128376816405479</v>
      </c>
      <c r="F13" s="6">
        <v>0.92350571547996552</v>
      </c>
      <c r="G13" s="6">
        <v>-0.32226815491157218</v>
      </c>
      <c r="H13" s="7">
        <f>SUMPRODUCT(Weights!$A$12:$F$12,B13:G13)</f>
        <v>0.32075745505198028</v>
      </c>
      <c r="I13" s="7"/>
      <c r="J13" s="54">
        <v>-2.1369681628699976E-2</v>
      </c>
      <c r="K13" s="49">
        <f t="shared" si="0"/>
        <v>0.34212713668068023</v>
      </c>
      <c r="L13" s="49">
        <f t="shared" si="3"/>
        <v>0.34212713668068023</v>
      </c>
      <c r="M13" s="51">
        <f t="shared" si="4"/>
        <v>2</v>
      </c>
      <c r="N13" s="51"/>
      <c r="O13" s="49"/>
      <c r="P13" s="45">
        <f t="shared" si="1"/>
        <v>8</v>
      </c>
      <c r="Q13" s="45">
        <f t="shared" si="2"/>
        <v>20</v>
      </c>
      <c r="R13" s="45">
        <f t="shared" si="5"/>
        <v>-12</v>
      </c>
    </row>
    <row r="14" spans="1:18" x14ac:dyDescent="0.3">
      <c r="A14" t="s">
        <v>4</v>
      </c>
      <c r="B14" s="6">
        <v>0.83025896665037546</v>
      </c>
      <c r="C14" s="6">
        <v>-0.43164808466860077</v>
      </c>
      <c r="D14" s="6">
        <v>0.56191690091297752</v>
      </c>
      <c r="E14" s="6">
        <v>-0.29319019709279631</v>
      </c>
      <c r="F14" s="6">
        <v>-5.5657495848764726E-2</v>
      </c>
      <c r="G14" s="6">
        <v>2.020905150076695</v>
      </c>
      <c r="H14" s="7">
        <f>SUMPRODUCT(Weights!$A$12:$F$12,B14:G14)</f>
        <v>0.29911356274509709</v>
      </c>
      <c r="I14" s="7"/>
      <c r="J14" s="54">
        <v>0.25693296104679803</v>
      </c>
      <c r="K14" s="49">
        <f t="shared" si="0"/>
        <v>4.2180601698299069E-2</v>
      </c>
      <c r="L14" s="49">
        <f t="shared" si="3"/>
        <v>4.2180601698299069E-2</v>
      </c>
      <c r="M14" s="51">
        <f t="shared" si="4"/>
        <v>39</v>
      </c>
      <c r="N14" s="51"/>
      <c r="O14" s="49"/>
      <c r="P14" s="45">
        <f t="shared" si="1"/>
        <v>9</v>
      </c>
      <c r="Q14" s="45">
        <f t="shared" si="2"/>
        <v>9</v>
      </c>
      <c r="R14" s="45">
        <f t="shared" si="5"/>
        <v>0</v>
      </c>
    </row>
    <row r="15" spans="1:18" x14ac:dyDescent="0.3">
      <c r="A15" t="s">
        <v>37</v>
      </c>
      <c r="B15" s="6">
        <v>1.2739644574737499</v>
      </c>
      <c r="C15" s="6">
        <v>0.25460531745196641</v>
      </c>
      <c r="D15" s="6">
        <v>0.23037371957823394</v>
      </c>
      <c r="E15" s="6">
        <v>-2.8102187306668913E-2</v>
      </c>
      <c r="F15" s="6">
        <v>-0.110203912218791</v>
      </c>
      <c r="G15" s="6">
        <v>-0.45187410260397032</v>
      </c>
      <c r="H15" s="7">
        <f>SUMPRODUCT(Weights!$A$12:$F$12,B15:G15)</f>
        <v>0.2729315783673289</v>
      </c>
      <c r="I15" s="7"/>
      <c r="J15" s="54">
        <v>4.1266819055143879E-2</v>
      </c>
      <c r="K15" s="49">
        <f t="shared" si="0"/>
        <v>0.23166475931218503</v>
      </c>
      <c r="L15" s="49">
        <f t="shared" si="3"/>
        <v>0.23166475931218503</v>
      </c>
      <c r="M15" s="51">
        <f t="shared" si="4"/>
        <v>9</v>
      </c>
      <c r="N15" s="51"/>
      <c r="O15" s="49"/>
      <c r="P15" s="45">
        <f t="shared" si="1"/>
        <v>10</v>
      </c>
      <c r="Q15" s="45">
        <f t="shared" si="2"/>
        <v>14</v>
      </c>
      <c r="R15" s="45">
        <f t="shared" si="5"/>
        <v>-4</v>
      </c>
    </row>
    <row r="16" spans="1:18" x14ac:dyDescent="0.3">
      <c r="A16" t="s">
        <v>40</v>
      </c>
      <c r="B16" s="6">
        <v>-0.30167264491179757</v>
      </c>
      <c r="C16" s="6">
        <v>-0.32814948445378134</v>
      </c>
      <c r="D16" s="6">
        <v>-0.32057996357864382</v>
      </c>
      <c r="E16" s="6">
        <v>-0.39076681772654887</v>
      </c>
      <c r="F16" s="6">
        <v>0.73764286196697737</v>
      </c>
      <c r="G16" s="6">
        <v>3.7208352998984289</v>
      </c>
      <c r="H16" s="7">
        <f>SUMPRODUCT(Weights!$A$12:$F$12,B16:G16)</f>
        <v>0.23052517532966732</v>
      </c>
      <c r="I16" s="7"/>
      <c r="J16" s="54">
        <v>-6.6076460958468697E-2</v>
      </c>
      <c r="K16" s="49">
        <f t="shared" si="0"/>
        <v>0.29660163628813602</v>
      </c>
      <c r="L16" s="49">
        <f t="shared" si="3"/>
        <v>0.29660163628813602</v>
      </c>
      <c r="M16" s="51">
        <f t="shared" si="4"/>
        <v>5</v>
      </c>
      <c r="N16" s="51"/>
      <c r="O16" s="49"/>
      <c r="P16" s="45">
        <f t="shared" si="1"/>
        <v>11</v>
      </c>
      <c r="Q16" s="45">
        <f t="shared" si="2"/>
        <v>24</v>
      </c>
      <c r="R16" s="45">
        <f t="shared" si="5"/>
        <v>-13</v>
      </c>
    </row>
    <row r="17" spans="1:18" x14ac:dyDescent="0.3">
      <c r="A17" t="s">
        <v>22</v>
      </c>
      <c r="B17" s="6">
        <v>1.2675291012879806</v>
      </c>
      <c r="C17" s="6">
        <v>-0.17717715757122823</v>
      </c>
      <c r="D17" s="6">
        <v>0.17545909644836974</v>
      </c>
      <c r="E17" s="6">
        <v>-0.36775506235198374</v>
      </c>
      <c r="F17" s="6">
        <v>0.50920981496107043</v>
      </c>
      <c r="G17" s="6">
        <v>-0.40132258490442868</v>
      </c>
      <c r="H17" s="7">
        <f>SUMPRODUCT(Weights!$A$12:$F$12,B17:G17)</f>
        <v>0.20708745449392685</v>
      </c>
      <c r="I17" s="7"/>
      <c r="J17" s="54">
        <v>-0.12904159266355303</v>
      </c>
      <c r="K17" s="49">
        <f t="shared" si="0"/>
        <v>0.33612904715747988</v>
      </c>
      <c r="L17" s="49">
        <f t="shared" si="3"/>
        <v>0.33612904715747988</v>
      </c>
      <c r="M17" s="51">
        <f t="shared" si="4"/>
        <v>3</v>
      </c>
      <c r="N17" s="51"/>
      <c r="O17" s="49"/>
      <c r="P17" s="45">
        <f t="shared" si="1"/>
        <v>12</v>
      </c>
      <c r="Q17" s="45">
        <f t="shared" si="2"/>
        <v>30</v>
      </c>
      <c r="R17" s="45">
        <f t="shared" si="5"/>
        <v>-18</v>
      </c>
    </row>
    <row r="18" spans="1:18" x14ac:dyDescent="0.3">
      <c r="A18" t="s">
        <v>17</v>
      </c>
      <c r="B18" s="6">
        <v>-0.26562811283019411</v>
      </c>
      <c r="C18" s="6">
        <v>-0.26684842581588702</v>
      </c>
      <c r="D18" s="6">
        <v>-0.38479604916649784</v>
      </c>
      <c r="E18" s="6">
        <v>-0.265871051016077</v>
      </c>
      <c r="F18" s="6">
        <v>1.6089552366574424</v>
      </c>
      <c r="G18" s="6">
        <v>1.7776774106740156</v>
      </c>
      <c r="H18" s="7">
        <f>SUMPRODUCT(Weights!$A$12:$F$12,B18:G18)</f>
        <v>0.20172210125861165</v>
      </c>
      <c r="I18" s="7"/>
      <c r="J18" s="54">
        <v>0.1511890130381717</v>
      </c>
      <c r="K18" s="49">
        <f t="shared" si="0"/>
        <v>5.0533088220439948E-2</v>
      </c>
      <c r="L18" s="49">
        <f t="shared" si="3"/>
        <v>5.0533088220439948E-2</v>
      </c>
      <c r="M18" s="51">
        <f t="shared" si="4"/>
        <v>36</v>
      </c>
      <c r="N18" s="51"/>
      <c r="O18" s="49"/>
      <c r="P18" s="45">
        <f t="shared" si="1"/>
        <v>13</v>
      </c>
      <c r="Q18" s="45">
        <f t="shared" si="2"/>
        <v>12</v>
      </c>
      <c r="R18" s="45">
        <f t="shared" si="5"/>
        <v>1</v>
      </c>
    </row>
    <row r="19" spans="1:18" x14ac:dyDescent="0.3">
      <c r="A19" t="s">
        <v>48</v>
      </c>
      <c r="B19" s="6">
        <v>0.53469484066881934</v>
      </c>
      <c r="C19" s="6">
        <v>0.41112395513267963</v>
      </c>
      <c r="D19" s="6">
        <v>-3.5330675928312599E-2</v>
      </c>
      <c r="E19" s="6">
        <v>4.9344925874613602E-2</v>
      </c>
      <c r="F19" s="6">
        <v>0.29707476770872399</v>
      </c>
      <c r="G19" s="6">
        <v>-0.4521123488313461</v>
      </c>
      <c r="H19" s="7">
        <f>SUMPRODUCT(Weights!$A$12:$F$12,B19:G19)</f>
        <v>0.19308312321914961</v>
      </c>
      <c r="I19" s="7"/>
      <c r="J19" s="54">
        <v>0.291531173648646</v>
      </c>
      <c r="K19" s="49">
        <f t="shared" si="0"/>
        <v>-9.8448050429496392E-2</v>
      </c>
      <c r="L19" s="49">
        <f t="shared" si="3"/>
        <v>9.8448050429496392E-2</v>
      </c>
      <c r="M19" s="51">
        <f t="shared" si="4"/>
        <v>24</v>
      </c>
      <c r="N19" s="51"/>
      <c r="O19" s="49"/>
      <c r="P19" s="45">
        <f t="shared" si="1"/>
        <v>14</v>
      </c>
      <c r="Q19" s="45">
        <f t="shared" si="2"/>
        <v>8</v>
      </c>
      <c r="R19" s="45">
        <f t="shared" si="5"/>
        <v>6</v>
      </c>
    </row>
    <row r="20" spans="1:18" x14ac:dyDescent="0.3">
      <c r="A20" t="s">
        <v>38</v>
      </c>
      <c r="B20" s="6">
        <v>0.76701352410367796</v>
      </c>
      <c r="C20" s="6">
        <v>2.6243871169290556E-2</v>
      </c>
      <c r="D20" s="6">
        <v>-5.3285905591766436E-3</v>
      </c>
      <c r="E20" s="6">
        <v>0.24175019352476815</v>
      </c>
      <c r="F20" s="6">
        <v>-0.25586141168024246</v>
      </c>
      <c r="G20" s="6">
        <v>-0.4502930140041132</v>
      </c>
      <c r="H20" s="7">
        <f>SUMPRODUCT(Weights!$A$12:$F$12,B20:G20)</f>
        <v>0.12279371602322316</v>
      </c>
      <c r="I20" s="7"/>
      <c r="J20" s="54">
        <v>-0.17581850100234975</v>
      </c>
      <c r="K20" s="49">
        <f t="shared" si="0"/>
        <v>0.29861221702557289</v>
      </c>
      <c r="L20" s="49">
        <f t="shared" si="3"/>
        <v>0.29861221702557289</v>
      </c>
      <c r="M20" s="51">
        <f t="shared" si="4"/>
        <v>4</v>
      </c>
      <c r="N20" s="51"/>
      <c r="O20" s="49"/>
      <c r="P20" s="45">
        <f t="shared" si="1"/>
        <v>15</v>
      </c>
      <c r="Q20" s="45">
        <f t="shared" si="2"/>
        <v>36</v>
      </c>
      <c r="R20" s="45">
        <f t="shared" si="5"/>
        <v>-21</v>
      </c>
    </row>
    <row r="21" spans="1:18" x14ac:dyDescent="0.3">
      <c r="A21" t="s">
        <v>41</v>
      </c>
      <c r="B21" s="6">
        <v>0.65019723585705202</v>
      </c>
      <c r="C21" s="6">
        <v>-0.1778117006759114</v>
      </c>
      <c r="D21" s="6">
        <v>-0.13832544556639018</v>
      </c>
      <c r="E21" s="6">
        <v>-0.37702845420968534</v>
      </c>
      <c r="F21" s="6">
        <v>0.59702256399388487</v>
      </c>
      <c r="G21" s="6">
        <v>-0.19889992662682951</v>
      </c>
      <c r="H21" s="7">
        <f>SUMPRODUCT(Weights!$A$12:$F$12,B21:G21)</f>
        <v>6.7985991295732323E-2</v>
      </c>
      <c r="I21" s="7"/>
      <c r="J21" s="54">
        <v>-0.17760760834317987</v>
      </c>
      <c r="K21" s="49">
        <f t="shared" si="0"/>
        <v>0.2455935996389122</v>
      </c>
      <c r="L21" s="49">
        <f t="shared" si="3"/>
        <v>0.2455935996389122</v>
      </c>
      <c r="M21" s="51">
        <f t="shared" si="4"/>
        <v>8</v>
      </c>
      <c r="N21" s="51"/>
      <c r="O21" s="49"/>
      <c r="P21" s="45">
        <f t="shared" si="1"/>
        <v>16</v>
      </c>
      <c r="Q21" s="45">
        <f t="shared" si="2"/>
        <v>37</v>
      </c>
      <c r="R21" s="45">
        <f t="shared" si="5"/>
        <v>-21</v>
      </c>
    </row>
    <row r="22" spans="1:18" x14ac:dyDescent="0.3">
      <c r="A22" t="s">
        <v>2</v>
      </c>
      <c r="B22" s="6">
        <v>0.53925471425694405</v>
      </c>
      <c r="C22" s="6">
        <v>0.37864929221092614</v>
      </c>
      <c r="D22" s="6">
        <v>0.4037247200736081</v>
      </c>
      <c r="E22" s="6">
        <v>-0.2697635763344155</v>
      </c>
      <c r="F22" s="6">
        <v>-0.55012474845344361</v>
      </c>
      <c r="G22" s="6">
        <v>-0.45066121271914844</v>
      </c>
      <c r="H22" s="7">
        <f>SUMPRODUCT(Weights!$A$12:$F$12,B22:G22)</f>
        <v>6.2601960497800757E-2</v>
      </c>
      <c r="I22" s="7"/>
      <c r="J22" s="54">
        <v>0.29423586735390178</v>
      </c>
      <c r="K22" s="49">
        <f t="shared" si="0"/>
        <v>-0.23163390685610102</v>
      </c>
      <c r="L22" s="49">
        <f t="shared" si="3"/>
        <v>0.23163390685610102</v>
      </c>
      <c r="M22" s="51">
        <f t="shared" si="4"/>
        <v>11</v>
      </c>
      <c r="N22" s="51"/>
      <c r="O22" s="49"/>
      <c r="P22" s="45">
        <f t="shared" si="1"/>
        <v>17</v>
      </c>
      <c r="Q22" s="45">
        <f t="shared" si="2"/>
        <v>7</v>
      </c>
      <c r="R22" s="45">
        <f t="shared" si="5"/>
        <v>10</v>
      </c>
    </row>
    <row r="23" spans="1:18" x14ac:dyDescent="0.3">
      <c r="A23" t="s">
        <v>19</v>
      </c>
      <c r="B23" s="6">
        <v>1.1028900875110326</v>
      </c>
      <c r="C23" s="6">
        <v>-0.32250556000425401</v>
      </c>
      <c r="D23" s="6">
        <v>8.9122289480411107E-2</v>
      </c>
      <c r="E23" s="6">
        <v>-0.26401842242912565</v>
      </c>
      <c r="F23" s="6">
        <v>-0.33336770514905395</v>
      </c>
      <c r="G23" s="6">
        <v>-0.4521123488313461</v>
      </c>
      <c r="H23" s="7">
        <f>SUMPRODUCT(Weights!$A$12:$F$12,B23:G23)</f>
        <v>2.1425173782099557E-2</v>
      </c>
      <c r="I23" s="7"/>
      <c r="J23" s="54">
        <v>-5.1363923460086128E-2</v>
      </c>
      <c r="K23" s="49">
        <f t="shared" si="0"/>
        <v>7.2789097242185685E-2</v>
      </c>
      <c r="L23" s="49">
        <f t="shared" si="3"/>
        <v>7.2789097242185685E-2</v>
      </c>
      <c r="M23" s="51">
        <f t="shared" si="4"/>
        <v>30</v>
      </c>
      <c r="N23" s="51"/>
      <c r="O23" s="49"/>
      <c r="P23" s="45">
        <f t="shared" si="1"/>
        <v>18</v>
      </c>
      <c r="Q23" s="45">
        <f t="shared" si="2"/>
        <v>22</v>
      </c>
      <c r="R23" s="45">
        <f t="shared" si="5"/>
        <v>-4</v>
      </c>
    </row>
    <row r="24" spans="1:18" x14ac:dyDescent="0.3">
      <c r="A24" t="s">
        <v>1</v>
      </c>
      <c r="B24" s="6">
        <v>0.29195431237515101</v>
      </c>
      <c r="C24" s="6">
        <v>0.4289078139509635</v>
      </c>
      <c r="D24" s="6">
        <v>0.18020492241458888</v>
      </c>
      <c r="E24" s="6">
        <v>7.9059748668427021E-2</v>
      </c>
      <c r="F24" s="6">
        <v>-0.88828744732509513</v>
      </c>
      <c r="G24" s="6">
        <v>-0.45206903133545961</v>
      </c>
      <c r="H24" s="7">
        <f>SUMPRODUCT(Weights!$A$12:$F$12,B24:G24)</f>
        <v>8.5650931287864288E-3</v>
      </c>
      <c r="I24" s="7"/>
      <c r="J24" s="54">
        <v>0.14673225186608582</v>
      </c>
      <c r="K24" s="49">
        <f t="shared" si="0"/>
        <v>-0.1381671587372994</v>
      </c>
      <c r="L24" s="49">
        <f t="shared" si="3"/>
        <v>0.1381671587372994</v>
      </c>
      <c r="M24" s="51">
        <f t="shared" si="4"/>
        <v>19</v>
      </c>
      <c r="N24" s="51"/>
      <c r="O24" s="49"/>
      <c r="P24" s="45">
        <f t="shared" si="1"/>
        <v>19</v>
      </c>
      <c r="Q24" s="45">
        <f t="shared" si="2"/>
        <v>13</v>
      </c>
      <c r="R24" s="45">
        <f t="shared" si="5"/>
        <v>6</v>
      </c>
    </row>
    <row r="25" spans="1:18" x14ac:dyDescent="0.3">
      <c r="A25" t="s">
        <v>0</v>
      </c>
      <c r="B25" s="6">
        <v>0.3225373219932523</v>
      </c>
      <c r="C25" s="6">
        <v>-0.30202885129916712</v>
      </c>
      <c r="D25" s="6">
        <v>-9.2548386654233122E-2</v>
      </c>
      <c r="E25" s="6">
        <v>0.15745935808432771</v>
      </c>
      <c r="F25" s="6">
        <v>-0.1032375559760062</v>
      </c>
      <c r="G25" s="6">
        <v>-0.35014296351453278</v>
      </c>
      <c r="H25" s="7">
        <f>SUMPRODUCT(Weights!$A$12:$F$12,B25:G25)</f>
        <v>-2.8788621990306601E-2</v>
      </c>
      <c r="I25" s="7"/>
      <c r="J25" s="54">
        <v>0.182160840338354</v>
      </c>
      <c r="K25" s="49">
        <f t="shared" si="0"/>
        <v>-0.2109494623286606</v>
      </c>
      <c r="L25" s="49">
        <f t="shared" si="3"/>
        <v>0.2109494623286606</v>
      </c>
      <c r="M25" s="51">
        <f t="shared" si="4"/>
        <v>13</v>
      </c>
      <c r="N25" s="51"/>
      <c r="O25" s="49"/>
      <c r="P25" s="45">
        <f t="shared" si="1"/>
        <v>20</v>
      </c>
      <c r="Q25" s="45">
        <f t="shared" si="2"/>
        <v>11</v>
      </c>
      <c r="R25" s="45">
        <f t="shared" si="5"/>
        <v>9</v>
      </c>
    </row>
    <row r="26" spans="1:18" x14ac:dyDescent="0.3">
      <c r="A26" t="s">
        <v>32</v>
      </c>
      <c r="B26" s="6">
        <v>-0.51644668585824871</v>
      </c>
      <c r="C26" s="6">
        <v>-0.24224409047720818</v>
      </c>
      <c r="D26" s="6">
        <v>0.33631976963765958</v>
      </c>
      <c r="E26" s="6">
        <v>-0.62347466780696092</v>
      </c>
      <c r="F26" s="6">
        <v>0.35218386698935727</v>
      </c>
      <c r="G26" s="6">
        <v>1.3753445088802341</v>
      </c>
      <c r="H26" s="7">
        <f>SUMPRODUCT(Weights!$A$12:$F$12,B26:G26)</f>
        <v>-3.5623092446407628E-2</v>
      </c>
      <c r="I26" s="7"/>
      <c r="J26" s="54">
        <v>3.8123367577703959E-2</v>
      </c>
      <c r="K26" s="49">
        <f t="shared" si="0"/>
        <v>-7.3746460024111588E-2</v>
      </c>
      <c r="L26" s="49">
        <f t="shared" si="3"/>
        <v>7.3746460024111588E-2</v>
      </c>
      <c r="M26" s="51">
        <f t="shared" si="4"/>
        <v>29</v>
      </c>
      <c r="N26" s="51"/>
      <c r="O26" s="49"/>
      <c r="P26" s="45">
        <f t="shared" si="1"/>
        <v>21</v>
      </c>
      <c r="Q26" s="45">
        <f t="shared" si="2"/>
        <v>15</v>
      </c>
      <c r="R26" s="45">
        <f t="shared" si="5"/>
        <v>6</v>
      </c>
    </row>
    <row r="27" spans="1:18" x14ac:dyDescent="0.3">
      <c r="A27" t="s">
        <v>29</v>
      </c>
      <c r="B27" s="6">
        <v>0.13546347624668967</v>
      </c>
      <c r="C27" s="6">
        <v>0.19675419888617507</v>
      </c>
      <c r="D27" s="6">
        <v>-0.50934668523977256</v>
      </c>
      <c r="E27" s="6">
        <v>-0.27570915243904176</v>
      </c>
      <c r="F27" s="6">
        <v>0.44682456600723686</v>
      </c>
      <c r="G27" s="6">
        <v>-0.44318894467872777</v>
      </c>
      <c r="H27" s="7">
        <f>SUMPRODUCT(Weights!$A$12:$F$12,B27:G27)</f>
        <v>-4.2395507813988542E-2</v>
      </c>
      <c r="I27" s="7"/>
      <c r="J27" s="54">
        <v>-8.6208785780536076E-2</v>
      </c>
      <c r="K27" s="49">
        <f t="shared" si="0"/>
        <v>4.3813277966547534E-2</v>
      </c>
      <c r="L27" s="49">
        <f t="shared" si="3"/>
        <v>4.3813277966547534E-2</v>
      </c>
      <c r="M27" s="51">
        <f t="shared" si="4"/>
        <v>38</v>
      </c>
      <c r="N27" s="51"/>
      <c r="O27" s="49"/>
      <c r="P27" s="45">
        <f t="shared" si="1"/>
        <v>22</v>
      </c>
      <c r="Q27" s="45">
        <f t="shared" si="2"/>
        <v>25</v>
      </c>
      <c r="R27" s="45">
        <f t="shared" si="5"/>
        <v>-3</v>
      </c>
    </row>
    <row r="28" spans="1:18" x14ac:dyDescent="0.3">
      <c r="A28" t="s">
        <v>26</v>
      </c>
      <c r="B28" s="6">
        <v>-1.2709471580522695</v>
      </c>
      <c r="C28" s="6">
        <v>-0.12848614108028683</v>
      </c>
      <c r="D28" s="6">
        <v>0.23148036335514549</v>
      </c>
      <c r="E28" s="6">
        <v>-0.26523390934663937</v>
      </c>
      <c r="F28" s="6">
        <v>0.8353963080727852</v>
      </c>
      <c r="G28" s="6">
        <v>0.91890805472421822</v>
      </c>
      <c r="H28" s="7">
        <f>SUMPRODUCT(Weights!$A$12:$F$12,B28:G28)</f>
        <v>-8.1011135509227741E-2</v>
      </c>
      <c r="I28" s="7"/>
      <c r="J28" s="54">
        <v>-0.1958695794863301</v>
      </c>
      <c r="K28" s="49">
        <f t="shared" si="0"/>
        <v>0.11485844397710236</v>
      </c>
      <c r="L28" s="49">
        <f t="shared" si="3"/>
        <v>0.11485844397710236</v>
      </c>
      <c r="M28" s="51">
        <f t="shared" si="4"/>
        <v>22</v>
      </c>
      <c r="N28" s="51"/>
      <c r="O28" s="49"/>
      <c r="P28" s="45">
        <f t="shared" si="1"/>
        <v>23</v>
      </c>
      <c r="Q28" s="45">
        <f t="shared" si="2"/>
        <v>40</v>
      </c>
      <c r="R28" s="45">
        <f t="shared" si="5"/>
        <v>-17</v>
      </c>
    </row>
    <row r="29" spans="1:18" x14ac:dyDescent="0.3">
      <c r="A29" t="s">
        <v>14</v>
      </c>
      <c r="B29" s="6">
        <v>0.38268239061782616</v>
      </c>
      <c r="C29" s="6">
        <v>0.41162861280484436</v>
      </c>
      <c r="D29" s="6">
        <v>-0.40397359908668284</v>
      </c>
      <c r="E29" s="6">
        <v>-0.43398723417358231</v>
      </c>
      <c r="F29" s="6">
        <v>-0.32965885732032502</v>
      </c>
      <c r="G29" s="6">
        <v>-0.4521123488313461</v>
      </c>
      <c r="H29" s="7">
        <f>SUMPRODUCT(Weights!$A$12:$F$12,B29:G29)</f>
        <v>-8.3191349494368141E-2</v>
      </c>
      <c r="I29" s="7"/>
      <c r="J29" s="54">
        <v>-2.0186060495190838E-2</v>
      </c>
      <c r="K29" s="49">
        <f t="shared" si="0"/>
        <v>-6.3005288999177303E-2</v>
      </c>
      <c r="L29" s="49">
        <f t="shared" si="3"/>
        <v>6.3005288999177303E-2</v>
      </c>
      <c r="M29" s="51">
        <f t="shared" si="4"/>
        <v>34</v>
      </c>
      <c r="N29" s="51"/>
      <c r="O29" s="49"/>
      <c r="P29" s="45">
        <f t="shared" si="1"/>
        <v>24</v>
      </c>
      <c r="Q29" s="45">
        <f t="shared" si="2"/>
        <v>19</v>
      </c>
      <c r="R29" s="45">
        <f t="shared" si="5"/>
        <v>5</v>
      </c>
    </row>
    <row r="30" spans="1:18" x14ac:dyDescent="0.3">
      <c r="A30" t="s">
        <v>24</v>
      </c>
      <c r="B30" s="6">
        <v>0.18683030813231541</v>
      </c>
      <c r="C30" s="6">
        <v>7.8936249711898526E-2</v>
      </c>
      <c r="D30" s="6">
        <v>-0.2948647356513161</v>
      </c>
      <c r="E30" s="6">
        <v>-0.20351472305079521</v>
      </c>
      <c r="F30" s="6">
        <v>-0.18229974907760899</v>
      </c>
      <c r="G30" s="6">
        <v>-0.45178746761219735</v>
      </c>
      <c r="H30" s="7">
        <f>SUMPRODUCT(Weights!$A$12:$F$12,B30:G30)</f>
        <v>-0.10430305251187474</v>
      </c>
      <c r="I30" s="7"/>
      <c r="J30" s="54">
        <v>-0.12221641667410772</v>
      </c>
      <c r="K30" s="49">
        <f t="shared" si="0"/>
        <v>1.7913364162232978E-2</v>
      </c>
      <c r="L30" s="49">
        <f t="shared" si="3"/>
        <v>1.7913364162232978E-2</v>
      </c>
      <c r="M30" s="51">
        <f t="shared" si="4"/>
        <v>45</v>
      </c>
      <c r="N30" s="51"/>
      <c r="O30" s="49"/>
      <c r="P30" s="45">
        <f t="shared" si="1"/>
        <v>25</v>
      </c>
      <c r="Q30" s="45">
        <f t="shared" si="2"/>
        <v>29</v>
      </c>
      <c r="R30" s="45">
        <f t="shared" si="5"/>
        <v>-4</v>
      </c>
    </row>
    <row r="31" spans="1:18" x14ac:dyDescent="0.3">
      <c r="A31" t="s">
        <v>3</v>
      </c>
      <c r="B31" s="6">
        <v>0.20713602620102525</v>
      </c>
      <c r="C31" s="6">
        <v>-0.52747631324237554</v>
      </c>
      <c r="D31" s="6">
        <v>0.49358281957768618</v>
      </c>
      <c r="E31" s="6">
        <v>-0.12447908355077571</v>
      </c>
      <c r="F31" s="6">
        <v>-0.54519496253082866</v>
      </c>
      <c r="G31" s="6">
        <v>-0.44403363584851441</v>
      </c>
      <c r="H31" s="7">
        <f>SUMPRODUCT(Weights!$A$12:$F$12,B31:G31)</f>
        <v>-0.14110905914624802</v>
      </c>
      <c r="I31" s="7"/>
      <c r="J31" s="54">
        <v>-5.1795200149642909E-2</v>
      </c>
      <c r="K31" s="49">
        <f t="shared" si="0"/>
        <v>-8.9313858996605114E-2</v>
      </c>
      <c r="L31" s="49">
        <f t="shared" si="3"/>
        <v>8.9313858996605114E-2</v>
      </c>
      <c r="M31" s="51">
        <f t="shared" si="4"/>
        <v>26</v>
      </c>
      <c r="N31" s="51"/>
      <c r="O31" s="49"/>
      <c r="P31" s="45">
        <f t="shared" si="1"/>
        <v>26</v>
      </c>
      <c r="Q31" s="45">
        <f t="shared" si="2"/>
        <v>23</v>
      </c>
      <c r="R31" s="45">
        <f t="shared" si="5"/>
        <v>3</v>
      </c>
    </row>
    <row r="32" spans="1:18" x14ac:dyDescent="0.3">
      <c r="A32" t="s">
        <v>21</v>
      </c>
      <c r="B32" s="6">
        <v>-1.1830375173282843</v>
      </c>
      <c r="C32" s="6">
        <v>-1.472658754366988</v>
      </c>
      <c r="D32" s="6">
        <v>0.57047356696850016</v>
      </c>
      <c r="E32" s="6">
        <v>-0.39695633155191756</v>
      </c>
      <c r="F32" s="6">
        <v>-7.4176775694174302E-2</v>
      </c>
      <c r="G32" s="6">
        <v>3.8718400905587562</v>
      </c>
      <c r="H32" s="7">
        <f>SUMPRODUCT(Weights!$A$12:$F$12,B32:G32)</f>
        <v>-0.14890199290241352</v>
      </c>
      <c r="I32" s="7"/>
      <c r="J32" s="54">
        <v>-0.14771622905226681</v>
      </c>
      <c r="K32" s="49">
        <f t="shared" si="0"/>
        <v>-1.1857638501467094E-3</v>
      </c>
      <c r="L32" s="49">
        <f t="shared" si="3"/>
        <v>1.1857638501467094E-3</v>
      </c>
      <c r="M32" s="51">
        <f t="shared" si="4"/>
        <v>51</v>
      </c>
      <c r="N32" s="51"/>
      <c r="O32" s="49"/>
      <c r="P32" s="45">
        <f t="shared" si="1"/>
        <v>27</v>
      </c>
      <c r="Q32" s="45">
        <f t="shared" si="2"/>
        <v>33</v>
      </c>
      <c r="R32" s="45">
        <f t="shared" si="5"/>
        <v>-6</v>
      </c>
    </row>
    <row r="33" spans="1:18" x14ac:dyDescent="0.3">
      <c r="A33" t="s">
        <v>36</v>
      </c>
      <c r="B33" s="6">
        <v>-1.106565220184873</v>
      </c>
      <c r="C33" s="6">
        <v>-0.54062234497516681</v>
      </c>
      <c r="D33" s="6">
        <v>-0.58319570950067123</v>
      </c>
      <c r="E33" s="6">
        <v>-0.31460743091578941</v>
      </c>
      <c r="F33" s="6">
        <v>1.0267613208359991</v>
      </c>
      <c r="G33" s="6">
        <v>1.7493261096163035</v>
      </c>
      <c r="H33" s="7">
        <f>SUMPRODUCT(Weights!$A$12:$F$12,B33:G33)</f>
        <v>-0.15089154655323633</v>
      </c>
      <c r="I33" s="7"/>
      <c r="J33" s="54">
        <v>-0.1300015904277215</v>
      </c>
      <c r="K33" s="49">
        <f t="shared" si="0"/>
        <v>-2.0889956125514836E-2</v>
      </c>
      <c r="L33" s="49">
        <f t="shared" si="3"/>
        <v>2.0889956125514836E-2</v>
      </c>
      <c r="M33" s="51">
        <f t="shared" si="4"/>
        <v>44</v>
      </c>
      <c r="N33" s="51"/>
      <c r="O33" s="49"/>
      <c r="P33" s="45">
        <f t="shared" si="1"/>
        <v>28</v>
      </c>
      <c r="Q33" s="45">
        <f t="shared" si="2"/>
        <v>31</v>
      </c>
      <c r="R33" s="45">
        <f t="shared" si="5"/>
        <v>-3</v>
      </c>
    </row>
    <row r="34" spans="1:18" x14ac:dyDescent="0.3">
      <c r="A34" t="s">
        <v>27</v>
      </c>
      <c r="B34" s="6">
        <v>-1.2597725052510689</v>
      </c>
      <c r="C34" s="6">
        <v>0.18454158551237329</v>
      </c>
      <c r="D34" s="6">
        <v>-0.74154295114119173</v>
      </c>
      <c r="E34" s="6">
        <v>-0.21486780710300388</v>
      </c>
      <c r="F34" s="6">
        <v>1.5059013979588629</v>
      </c>
      <c r="G34" s="6">
        <v>-0.21031408679292138</v>
      </c>
      <c r="H34" s="7">
        <f>SUMPRODUCT(Weights!$A$12:$F$12,B34:G34)</f>
        <v>-0.16439738702498136</v>
      </c>
      <c r="I34" s="7"/>
      <c r="J34" s="54">
        <v>6.7880743095479548E-3</v>
      </c>
      <c r="K34" s="49">
        <f t="shared" si="0"/>
        <v>-0.1711854613345293</v>
      </c>
      <c r="L34" s="49">
        <f t="shared" si="3"/>
        <v>0.1711854613345293</v>
      </c>
      <c r="M34" s="51">
        <f t="shared" si="4"/>
        <v>16</v>
      </c>
      <c r="N34" s="51"/>
      <c r="O34" s="49"/>
      <c r="P34" s="45">
        <f t="shared" si="1"/>
        <v>29</v>
      </c>
      <c r="Q34" s="45">
        <f t="shared" si="2"/>
        <v>18</v>
      </c>
      <c r="R34" s="45">
        <f t="shared" si="5"/>
        <v>11</v>
      </c>
    </row>
    <row r="35" spans="1:18" x14ac:dyDescent="0.3">
      <c r="A35" t="s">
        <v>12</v>
      </c>
      <c r="B35" s="6">
        <v>0.33814613360597168</v>
      </c>
      <c r="C35" s="6">
        <v>-0.14717474603197406</v>
      </c>
      <c r="D35" s="6">
        <v>-3.3201684791670433E-2</v>
      </c>
      <c r="E35" s="6">
        <v>-0.25574718588977735</v>
      </c>
      <c r="F35" s="6">
        <v>-0.69028927058937861</v>
      </c>
      <c r="G35" s="6">
        <v>-0.45206903133545961</v>
      </c>
      <c r="H35" s="7">
        <f>SUMPRODUCT(Weights!$A$12:$F$12,B35:G35)</f>
        <v>-0.16668570610385927</v>
      </c>
      <c r="I35" s="7"/>
      <c r="J35" s="54">
        <v>-0.15692070625511534</v>
      </c>
      <c r="K35" s="49">
        <f t="shared" si="0"/>
        <v>-9.7649998487439327E-3</v>
      </c>
      <c r="L35" s="49">
        <f t="shared" si="3"/>
        <v>9.7649998487439327E-3</v>
      </c>
      <c r="M35" s="51">
        <f t="shared" si="4"/>
        <v>48</v>
      </c>
      <c r="N35" s="51"/>
      <c r="O35" s="49"/>
      <c r="P35" s="45">
        <f t="shared" si="1"/>
        <v>30</v>
      </c>
      <c r="Q35" s="45">
        <f t="shared" si="2"/>
        <v>34</v>
      </c>
      <c r="R35" s="45">
        <f t="shared" si="5"/>
        <v>-4</v>
      </c>
    </row>
    <row r="36" spans="1:18" x14ac:dyDescent="0.3">
      <c r="A36" t="s">
        <v>49</v>
      </c>
      <c r="B36" s="6">
        <v>-0.35766737324706721</v>
      </c>
      <c r="C36" s="6">
        <v>-5.6637923706397766E-2</v>
      </c>
      <c r="D36" s="6">
        <v>-0.71398976398369407</v>
      </c>
      <c r="E36" s="6">
        <v>-0.37456300586529578</v>
      </c>
      <c r="F36" s="6">
        <v>0.85937315922276591</v>
      </c>
      <c r="G36" s="6">
        <v>-0.44548477196071207</v>
      </c>
      <c r="H36" s="7">
        <f>SUMPRODUCT(Weights!$A$12:$F$12,B36:G36)</f>
        <v>-0.1805146284739626</v>
      </c>
      <c r="I36" s="7"/>
      <c r="J36" s="54">
        <v>1.9245686538404277E-2</v>
      </c>
      <c r="K36" s="49">
        <f t="shared" si="0"/>
        <v>-0.19976031501236688</v>
      </c>
      <c r="L36" s="49">
        <f t="shared" si="3"/>
        <v>0.19976031501236688</v>
      </c>
      <c r="M36" s="51">
        <f t="shared" si="4"/>
        <v>14</v>
      </c>
      <c r="N36" s="51"/>
      <c r="O36" s="49"/>
      <c r="P36" s="45">
        <f t="shared" si="1"/>
        <v>31</v>
      </c>
      <c r="Q36" s="45">
        <f t="shared" si="2"/>
        <v>16</v>
      </c>
      <c r="R36" s="45">
        <f t="shared" si="5"/>
        <v>15</v>
      </c>
    </row>
    <row r="37" spans="1:18" x14ac:dyDescent="0.3">
      <c r="A37" t="s">
        <v>20</v>
      </c>
      <c r="B37" s="6">
        <v>0.45634235533893253</v>
      </c>
      <c r="C37" s="6">
        <v>-6.1925127785935577E-2</v>
      </c>
      <c r="D37" s="6">
        <v>-0.27798513807642056</v>
      </c>
      <c r="E37" s="6">
        <v>-0.54430383506804292</v>
      </c>
      <c r="F37" s="6">
        <v>-0.42513330436585084</v>
      </c>
      <c r="G37" s="6">
        <v>-0.4521123488313461</v>
      </c>
      <c r="H37" s="7">
        <f>SUMPRODUCT(Weights!$A$12:$F$12,B37:G37)</f>
        <v>-0.1806563227524845</v>
      </c>
      <c r="I37" s="7"/>
      <c r="J37" s="54">
        <v>-0.18316208726067296</v>
      </c>
      <c r="K37" s="49">
        <f t="shared" si="0"/>
        <v>2.5057645081884572E-3</v>
      </c>
      <c r="L37" s="49">
        <f t="shared" si="3"/>
        <v>2.5057645081884572E-3</v>
      </c>
      <c r="M37" s="51">
        <f t="shared" si="4"/>
        <v>50</v>
      </c>
      <c r="N37" s="51"/>
      <c r="O37" s="49"/>
      <c r="P37" s="45">
        <f t="shared" si="1"/>
        <v>32</v>
      </c>
      <c r="Q37" s="45">
        <f t="shared" si="2"/>
        <v>39</v>
      </c>
      <c r="R37" s="45">
        <f t="shared" si="5"/>
        <v>-7</v>
      </c>
    </row>
    <row r="38" spans="1:18" x14ac:dyDescent="0.3">
      <c r="A38" t="s">
        <v>5</v>
      </c>
      <c r="B38" s="6">
        <v>-0.66787547476649101</v>
      </c>
      <c r="C38" s="6">
        <v>-0.1201700954441155</v>
      </c>
      <c r="D38" s="6">
        <v>0.30697743453179527</v>
      </c>
      <c r="E38" s="6">
        <v>-0.2876545063988869</v>
      </c>
      <c r="F38" s="6">
        <v>0.16630617874751535</v>
      </c>
      <c r="G38" s="6">
        <v>-0.44178112606241665</v>
      </c>
      <c r="H38" s="7">
        <f>SUMPRODUCT(Weights!$A$12:$F$12,B38:G38)</f>
        <v>-0.18832558593624377</v>
      </c>
      <c r="I38" s="7"/>
      <c r="J38" s="54">
        <v>-0.11788231621037597</v>
      </c>
      <c r="K38" s="49">
        <f t="shared" ref="K38:K69" si="6">H38-J38</f>
        <v>-7.0443269725867799E-2</v>
      </c>
      <c r="L38" s="49">
        <f t="shared" si="3"/>
        <v>7.0443269725867799E-2</v>
      </c>
      <c r="M38" s="51">
        <f t="shared" si="4"/>
        <v>31</v>
      </c>
      <c r="N38" s="51"/>
      <c r="O38" s="49"/>
      <c r="P38" s="45">
        <f t="shared" ref="P38:P56" si="7">RANK(H38,H:H)</f>
        <v>33</v>
      </c>
      <c r="Q38" s="45">
        <f t="shared" ref="Q38:Q56" si="8">RANK(J38,J$6:J$56)</f>
        <v>27</v>
      </c>
      <c r="R38" s="45">
        <f t="shared" si="5"/>
        <v>6</v>
      </c>
    </row>
    <row r="39" spans="1:18" x14ac:dyDescent="0.3">
      <c r="A39" t="s">
        <v>9</v>
      </c>
      <c r="B39" s="6">
        <v>-0.59666791553479892</v>
      </c>
      <c r="C39" s="6">
        <v>0.22954658529894686</v>
      </c>
      <c r="D39" s="6">
        <v>-7.1931370103168871E-2</v>
      </c>
      <c r="E39" s="6">
        <v>-0.30482628804587852</v>
      </c>
      <c r="F39" s="6">
        <v>-0.4125665652577909</v>
      </c>
      <c r="G39" s="6">
        <v>3.5361091127344778E-2</v>
      </c>
      <c r="H39" s="7">
        <f>SUMPRODUCT(Weights!$A$12:$F$12,B39:G39)</f>
        <v>-0.20352810484775563</v>
      </c>
      <c r="I39" s="7"/>
      <c r="J39" s="54">
        <v>-0.2329354349804145</v>
      </c>
      <c r="K39" s="49">
        <f t="shared" si="6"/>
        <v>2.9407330132658865E-2</v>
      </c>
      <c r="L39" s="49">
        <f t="shared" si="3"/>
        <v>2.9407330132658865E-2</v>
      </c>
      <c r="M39" s="51">
        <f t="shared" si="4"/>
        <v>42</v>
      </c>
      <c r="N39" s="51"/>
      <c r="O39" s="49"/>
      <c r="P39" s="45">
        <f t="shared" si="7"/>
        <v>34</v>
      </c>
      <c r="Q39" s="45">
        <f t="shared" si="8"/>
        <v>43</v>
      </c>
      <c r="R39" s="45">
        <f t="shared" si="5"/>
        <v>-9</v>
      </c>
    </row>
    <row r="40" spans="1:18" x14ac:dyDescent="0.3">
      <c r="A40" t="s">
        <v>30</v>
      </c>
      <c r="B40" s="6">
        <v>-0.78151998088731611</v>
      </c>
      <c r="C40" s="6">
        <v>-0.27680730715997182</v>
      </c>
      <c r="D40" s="6">
        <v>0.50507745829238293</v>
      </c>
      <c r="E40" s="6">
        <v>-0.26456930366041109</v>
      </c>
      <c r="F40" s="6">
        <v>0.18031996110810511</v>
      </c>
      <c r="G40" s="6">
        <v>-0.42057721182597646</v>
      </c>
      <c r="H40" s="7">
        <f>SUMPRODUCT(Weights!$A$12:$F$12,B40:G40)</f>
        <v>-0.20382742661406425</v>
      </c>
      <c r="I40" s="7"/>
      <c r="J40" s="54">
        <v>-0.17888670642514157</v>
      </c>
      <c r="K40" s="49">
        <f t="shared" si="6"/>
        <v>-2.4940720188922683E-2</v>
      </c>
      <c r="L40" s="49">
        <f t="shared" si="3"/>
        <v>2.4940720188922683E-2</v>
      </c>
      <c r="M40" s="51">
        <f t="shared" si="4"/>
        <v>43</v>
      </c>
      <c r="N40" s="51"/>
      <c r="O40" s="49"/>
      <c r="P40" s="45">
        <f t="shared" si="7"/>
        <v>35</v>
      </c>
      <c r="Q40" s="45">
        <f t="shared" si="8"/>
        <v>38</v>
      </c>
      <c r="R40" s="45">
        <f t="shared" si="5"/>
        <v>-3</v>
      </c>
    </row>
    <row r="41" spans="1:18" x14ac:dyDescent="0.3">
      <c r="A41" t="s">
        <v>16</v>
      </c>
      <c r="B41" s="6">
        <v>-0.61585106369806719</v>
      </c>
      <c r="C41" s="6">
        <v>-6.3346826175425683E-2</v>
      </c>
      <c r="D41" s="6">
        <v>-1.9438904834156195E-2</v>
      </c>
      <c r="E41" s="6">
        <v>-0.35080850644424033</v>
      </c>
      <c r="F41" s="6">
        <v>-0.21287819889698875</v>
      </c>
      <c r="G41" s="6">
        <v>0.19461786475404999</v>
      </c>
      <c r="H41" s="7">
        <f>SUMPRODUCT(Weights!$A$12:$F$12,B41:G41)</f>
        <v>-0.22138705834781341</v>
      </c>
      <c r="I41" s="7"/>
      <c r="J41" s="54">
        <v>-0.30229757214151892</v>
      </c>
      <c r="K41" s="49">
        <f t="shared" si="6"/>
        <v>8.0910513793705507E-2</v>
      </c>
      <c r="L41" s="49">
        <f t="shared" si="3"/>
        <v>8.0910513793705507E-2</v>
      </c>
      <c r="M41" s="51">
        <f t="shared" si="4"/>
        <v>28</v>
      </c>
      <c r="N41" s="51"/>
      <c r="O41" s="49"/>
      <c r="P41" s="45">
        <f t="shared" si="7"/>
        <v>36</v>
      </c>
      <c r="Q41" s="45">
        <f t="shared" si="8"/>
        <v>46</v>
      </c>
      <c r="R41" s="45">
        <f t="shared" si="5"/>
        <v>-10</v>
      </c>
    </row>
    <row r="42" spans="1:18" x14ac:dyDescent="0.3">
      <c r="A42" t="s">
        <v>11</v>
      </c>
      <c r="B42" s="6">
        <v>-0.70231070464838619</v>
      </c>
      <c r="C42" s="6">
        <v>4.6746258328458135E-2</v>
      </c>
      <c r="D42" s="6">
        <v>0.36818842079908365</v>
      </c>
      <c r="E42" s="6">
        <v>-0.25884387699635175</v>
      </c>
      <c r="F42" s="6">
        <v>-0.34477520232820891</v>
      </c>
      <c r="G42" s="6">
        <v>-0.45183078510808383</v>
      </c>
      <c r="H42" s="7">
        <f>SUMPRODUCT(Weights!$A$12:$F$12,B42:G42)</f>
        <v>-0.22455276040343317</v>
      </c>
      <c r="I42" s="7"/>
      <c r="J42" s="54">
        <v>7.08636295156468E-3</v>
      </c>
      <c r="K42" s="49">
        <f t="shared" si="6"/>
        <v>-0.23163912335499784</v>
      </c>
      <c r="L42" s="49">
        <f t="shared" si="3"/>
        <v>0.23163912335499784</v>
      </c>
      <c r="M42" s="51">
        <f t="shared" si="4"/>
        <v>10</v>
      </c>
      <c r="N42" s="51"/>
      <c r="O42" s="49"/>
      <c r="P42" s="45">
        <f t="shared" si="7"/>
        <v>37</v>
      </c>
      <c r="Q42" s="45">
        <f t="shared" si="8"/>
        <v>17</v>
      </c>
      <c r="R42" s="45">
        <f t="shared" si="5"/>
        <v>20</v>
      </c>
    </row>
    <row r="43" spans="1:18" x14ac:dyDescent="0.3">
      <c r="A43" t="s">
        <v>43</v>
      </c>
      <c r="B43" s="6">
        <v>0.26715627340519688</v>
      </c>
      <c r="C43" s="6">
        <v>-0.21334202800171165</v>
      </c>
      <c r="D43" s="6">
        <v>-0.22834635395282976</v>
      </c>
      <c r="E43" s="6">
        <v>-0.57464815908131617</v>
      </c>
      <c r="F43" s="6">
        <v>-0.32654729019140949</v>
      </c>
      <c r="G43" s="6">
        <v>-0.44934002909461029</v>
      </c>
      <c r="H43" s="7">
        <f>SUMPRODUCT(Weights!$A$12:$F$12,B43:G43)</f>
        <v>-0.2323348322666631</v>
      </c>
      <c r="I43" s="7"/>
      <c r="J43" s="54">
        <v>-0.13886588359195767</v>
      </c>
      <c r="K43" s="49">
        <f t="shared" si="6"/>
        <v>-9.3468948674705427E-2</v>
      </c>
      <c r="L43" s="49">
        <f t="shared" si="3"/>
        <v>9.3468948674705427E-2</v>
      </c>
      <c r="M43" s="51">
        <f t="shared" si="4"/>
        <v>25</v>
      </c>
      <c r="N43" s="51"/>
      <c r="O43" s="49"/>
      <c r="P43" s="45">
        <f t="shared" si="7"/>
        <v>38</v>
      </c>
      <c r="Q43" s="45">
        <f t="shared" si="8"/>
        <v>32</v>
      </c>
      <c r="R43" s="45">
        <f t="shared" si="5"/>
        <v>6</v>
      </c>
    </row>
    <row r="44" spans="1:18" x14ac:dyDescent="0.3">
      <c r="A44" t="s">
        <v>31</v>
      </c>
      <c r="B44" s="6">
        <v>-0.13220793724696081</v>
      </c>
      <c r="C44" s="6">
        <v>0.12568101080621155</v>
      </c>
      <c r="D44" s="6">
        <v>-0.20237452866303329</v>
      </c>
      <c r="E44" s="6">
        <v>-0.39733406194949233</v>
      </c>
      <c r="F44" s="6">
        <v>-0.52503506270961642</v>
      </c>
      <c r="G44" s="6">
        <v>-0.4521123488313461</v>
      </c>
      <c r="H44" s="7">
        <f>SUMPRODUCT(Weights!$A$12:$F$12,B44:G44)</f>
        <v>-0.2350948712670804</v>
      </c>
      <c r="I44" s="7"/>
      <c r="J44" s="54">
        <v>-9.1859429966187164E-2</v>
      </c>
      <c r="K44" s="49">
        <f t="shared" si="6"/>
        <v>-0.14323544130089322</v>
      </c>
      <c r="L44" s="49">
        <f t="shared" si="3"/>
        <v>0.14323544130089322</v>
      </c>
      <c r="M44" s="51">
        <f t="shared" si="4"/>
        <v>18</v>
      </c>
      <c r="N44" s="51"/>
      <c r="O44" s="49"/>
      <c r="P44" s="45">
        <f t="shared" si="7"/>
        <v>39</v>
      </c>
      <c r="Q44" s="45">
        <f t="shared" si="8"/>
        <v>26</v>
      </c>
      <c r="R44" s="45">
        <f t="shared" si="5"/>
        <v>13</v>
      </c>
    </row>
    <row r="45" spans="1:18" x14ac:dyDescent="0.3">
      <c r="A45" t="s">
        <v>15</v>
      </c>
      <c r="B45" s="6">
        <v>-1.1259611441466815</v>
      </c>
      <c r="C45" s="6">
        <v>0.17066440064549937</v>
      </c>
      <c r="D45" s="6">
        <v>-0.27637777369337146</v>
      </c>
      <c r="E45" s="6">
        <v>-0.15056678753094854</v>
      </c>
      <c r="F45" s="6">
        <v>0.42222565065618489</v>
      </c>
      <c r="G45" s="6">
        <v>-0.4521123488313461</v>
      </c>
      <c r="H45" s="7">
        <f>SUMPRODUCT(Weights!$A$12:$F$12,B45:G45)</f>
        <v>-0.24450675954513873</v>
      </c>
      <c r="I45" s="7"/>
      <c r="J45" s="54">
        <v>-3.0880552462165339E-2</v>
      </c>
      <c r="K45" s="49">
        <f t="shared" si="6"/>
        <v>-0.21362620708297339</v>
      </c>
      <c r="L45" s="49">
        <f t="shared" si="3"/>
        <v>0.21362620708297339</v>
      </c>
      <c r="M45" s="51">
        <f t="shared" si="4"/>
        <v>12</v>
      </c>
      <c r="N45" s="51"/>
      <c r="O45" s="49"/>
      <c r="P45" s="45">
        <f t="shared" si="7"/>
        <v>40</v>
      </c>
      <c r="Q45" s="45">
        <f t="shared" si="8"/>
        <v>21</v>
      </c>
      <c r="R45" s="45">
        <f t="shared" si="5"/>
        <v>19</v>
      </c>
    </row>
    <row r="46" spans="1:18" x14ac:dyDescent="0.3">
      <c r="A46" t="s">
        <v>25</v>
      </c>
      <c r="B46" s="6">
        <v>-1.4348337194948069</v>
      </c>
      <c r="C46" s="6">
        <v>0.40085807800468243</v>
      </c>
      <c r="D46" s="6">
        <v>-0.58954444257824334</v>
      </c>
      <c r="E46" s="6">
        <v>6.7352626173236729E-2</v>
      </c>
      <c r="F46" s="6">
        <v>0.50688483329227407</v>
      </c>
      <c r="G46" s="6">
        <v>-0.4521123488313461</v>
      </c>
      <c r="H46" s="7">
        <f>SUMPRODUCT(Weights!$A$12:$F$12,B46:G46)</f>
        <v>-0.2509347793394075</v>
      </c>
      <c r="I46" s="7"/>
      <c r="J46" s="54">
        <v>-0.21407457197371854</v>
      </c>
      <c r="K46" s="49">
        <f t="shared" si="6"/>
        <v>-3.6860207365688957E-2</v>
      </c>
      <c r="L46" s="49">
        <f t="shared" si="3"/>
        <v>3.6860207365688957E-2</v>
      </c>
      <c r="M46" s="51">
        <f t="shared" si="4"/>
        <v>41</v>
      </c>
      <c r="N46" s="51"/>
      <c r="O46" s="49"/>
      <c r="P46" s="45">
        <f t="shared" si="7"/>
        <v>41</v>
      </c>
      <c r="Q46" s="45">
        <f t="shared" si="8"/>
        <v>42</v>
      </c>
      <c r="R46" s="45">
        <f t="shared" si="5"/>
        <v>-1</v>
      </c>
    </row>
    <row r="47" spans="1:18" x14ac:dyDescent="0.3">
      <c r="A47" t="s">
        <v>13</v>
      </c>
      <c r="B47" s="6">
        <v>-0.18941919972134905</v>
      </c>
      <c r="C47" s="6">
        <v>-0.18830815936689624</v>
      </c>
      <c r="D47" s="6">
        <v>-0.15046497621358046</v>
      </c>
      <c r="E47" s="6">
        <v>-0.13695984519078575</v>
      </c>
      <c r="F47" s="6">
        <v>-0.60779287121150849</v>
      </c>
      <c r="G47" s="6">
        <v>-0.44585297067574725</v>
      </c>
      <c r="H47" s="7">
        <f>SUMPRODUCT(Weights!$A$12:$F$12,B47:G47)</f>
        <v>-0.26126141503714428</v>
      </c>
      <c r="I47" s="7"/>
      <c r="J47" s="54">
        <v>-0.19786695183111558</v>
      </c>
      <c r="K47" s="49">
        <f t="shared" si="6"/>
        <v>-6.3394463206028706E-2</v>
      </c>
      <c r="L47" s="49">
        <f t="shared" si="3"/>
        <v>6.3394463206028706E-2</v>
      </c>
      <c r="M47" s="51">
        <f t="shared" si="4"/>
        <v>33</v>
      </c>
      <c r="N47" s="51"/>
      <c r="O47" s="49"/>
      <c r="P47" s="45">
        <f t="shared" si="7"/>
        <v>42</v>
      </c>
      <c r="Q47" s="45">
        <f t="shared" si="8"/>
        <v>41</v>
      </c>
      <c r="R47" s="45">
        <f t="shared" si="5"/>
        <v>1</v>
      </c>
    </row>
    <row r="48" spans="1:18" x14ac:dyDescent="0.3">
      <c r="A48" t="s">
        <v>8</v>
      </c>
      <c r="B48" s="6">
        <v>-0.3778354052413897</v>
      </c>
      <c r="C48" s="6">
        <v>-0.14230598404677652</v>
      </c>
      <c r="D48" s="6">
        <v>0.15030212871423437</v>
      </c>
      <c r="E48" s="6">
        <v>-0.36217145411706431</v>
      </c>
      <c r="F48" s="6">
        <v>-0.43142675320034191</v>
      </c>
      <c r="G48" s="6">
        <v>-0.44840870293305057</v>
      </c>
      <c r="H48" s="7">
        <f>SUMPRODUCT(Weights!$A$12:$F$12,B48:G48)</f>
        <v>-0.26347213264726727</v>
      </c>
      <c r="I48" s="7"/>
      <c r="J48" s="54">
        <v>-0.27131712486390402</v>
      </c>
      <c r="K48" s="49">
        <f t="shared" si="6"/>
        <v>7.8449922166367592E-3</v>
      </c>
      <c r="L48" s="49">
        <f t="shared" si="3"/>
        <v>7.8449922166367592E-3</v>
      </c>
      <c r="M48" s="51">
        <f t="shared" si="4"/>
        <v>49</v>
      </c>
      <c r="N48" s="51"/>
      <c r="O48" s="49"/>
      <c r="P48" s="45">
        <f t="shared" si="7"/>
        <v>43</v>
      </c>
      <c r="Q48" s="45">
        <f t="shared" si="8"/>
        <v>44</v>
      </c>
      <c r="R48" s="45">
        <f t="shared" si="5"/>
        <v>-1</v>
      </c>
    </row>
    <row r="49" spans="1:18" x14ac:dyDescent="0.3">
      <c r="A49" t="s">
        <v>33</v>
      </c>
      <c r="B49" s="6">
        <v>-1.5986988634320052</v>
      </c>
      <c r="C49" s="6">
        <v>6.9758206084153576E-2</v>
      </c>
      <c r="D49" s="6">
        <v>-0.60329868069726411</v>
      </c>
      <c r="E49" s="6">
        <v>0.23533177822353601</v>
      </c>
      <c r="F49" s="6">
        <v>0.72472048288463331</v>
      </c>
      <c r="G49" s="6">
        <v>-0.4521123488313461</v>
      </c>
      <c r="H49" s="7">
        <f>SUMPRODUCT(Weights!$A$12:$F$12,B49:G49)</f>
        <v>-0.28571974037989234</v>
      </c>
      <c r="I49" s="7"/>
      <c r="J49" s="54">
        <v>-0.1610830943123919</v>
      </c>
      <c r="K49" s="49">
        <f t="shared" si="6"/>
        <v>-0.12463664606750044</v>
      </c>
      <c r="L49" s="49">
        <f t="shared" si="3"/>
        <v>0.12463664606750044</v>
      </c>
      <c r="M49" s="51">
        <f t="shared" si="4"/>
        <v>21</v>
      </c>
      <c r="N49" s="51"/>
      <c r="O49" s="49"/>
      <c r="P49" s="45">
        <f t="shared" si="7"/>
        <v>44</v>
      </c>
      <c r="Q49" s="45">
        <f t="shared" si="8"/>
        <v>35</v>
      </c>
      <c r="R49" s="45">
        <f t="shared" si="5"/>
        <v>9</v>
      </c>
    </row>
    <row r="50" spans="1:18" x14ac:dyDescent="0.3">
      <c r="A50" t="s">
        <v>34</v>
      </c>
      <c r="B50" s="6">
        <v>-0.57255313315411249</v>
      </c>
      <c r="C50" s="6">
        <v>-0.12008739290210912</v>
      </c>
      <c r="D50" s="6">
        <v>-0.19946621341873161</v>
      </c>
      <c r="E50" s="6">
        <v>-0.2049955201474245</v>
      </c>
      <c r="F50" s="6">
        <v>-0.2400926924737232</v>
      </c>
      <c r="G50" s="6">
        <v>-0.45174415011631086</v>
      </c>
      <c r="H50" s="7">
        <f>SUMPRODUCT(Weights!$A$12:$F$12,B50:G50)</f>
        <v>-0.29063546013622854</v>
      </c>
      <c r="I50" s="7"/>
      <c r="J50" s="54">
        <v>-0.35807448949566123</v>
      </c>
      <c r="K50" s="49">
        <f t="shared" si="6"/>
        <v>6.743902935943269E-2</v>
      </c>
      <c r="L50" s="49">
        <f t="shared" si="3"/>
        <v>6.743902935943269E-2</v>
      </c>
      <c r="M50" s="51">
        <f t="shared" si="4"/>
        <v>32</v>
      </c>
      <c r="N50" s="51"/>
      <c r="O50" s="49"/>
      <c r="P50" s="45">
        <f t="shared" si="7"/>
        <v>45</v>
      </c>
      <c r="Q50" s="45">
        <f t="shared" si="8"/>
        <v>48</v>
      </c>
      <c r="R50" s="45">
        <f t="shared" si="5"/>
        <v>-3</v>
      </c>
    </row>
    <row r="51" spans="1:18" x14ac:dyDescent="0.3">
      <c r="A51" t="s">
        <v>23</v>
      </c>
      <c r="B51" s="6">
        <v>-0.35834341028399747</v>
      </c>
      <c r="C51" s="6">
        <v>-7.4182636539210728E-2</v>
      </c>
      <c r="D51" s="6">
        <v>-0.22116303475218255</v>
      </c>
      <c r="E51" s="6">
        <v>-0.46246113655256382</v>
      </c>
      <c r="F51" s="6">
        <v>-0.32189212123821154</v>
      </c>
      <c r="G51" s="6">
        <v>-0.45165751512453789</v>
      </c>
      <c r="H51" s="7">
        <f>SUMPRODUCT(Weights!$A$12:$F$12,B51:G51)</f>
        <v>-0.30562146158616726</v>
      </c>
      <c r="I51" s="7"/>
      <c r="J51" s="54">
        <v>-0.35932653178104074</v>
      </c>
      <c r="K51" s="49">
        <f t="shared" si="6"/>
        <v>5.3705070194873472E-2</v>
      </c>
      <c r="L51" s="49">
        <f t="shared" si="3"/>
        <v>5.3705070194873472E-2</v>
      </c>
      <c r="M51" s="51">
        <f t="shared" si="4"/>
        <v>35</v>
      </c>
      <c r="N51" s="51"/>
      <c r="O51" s="49"/>
      <c r="P51" s="45">
        <f t="shared" si="7"/>
        <v>46</v>
      </c>
      <c r="Q51" s="45">
        <f t="shared" si="8"/>
        <v>50</v>
      </c>
      <c r="R51" s="45">
        <f t="shared" si="5"/>
        <v>-4</v>
      </c>
    </row>
    <row r="52" spans="1:18" x14ac:dyDescent="0.3">
      <c r="A52" t="s">
        <v>47</v>
      </c>
      <c r="B52" s="6">
        <v>-0.31882967786842781</v>
      </c>
      <c r="C52" s="6">
        <v>-0.30766295374385916</v>
      </c>
      <c r="D52" s="6">
        <v>-0.29169464326069861</v>
      </c>
      <c r="E52" s="6">
        <v>-0.51783037493798767</v>
      </c>
      <c r="F52" s="6">
        <v>-6.6292115853940042E-2</v>
      </c>
      <c r="G52" s="6">
        <v>-0.29530301372222795</v>
      </c>
      <c r="H52" s="7">
        <f>SUMPRODUCT(Weights!$A$12:$F$12,B52:G52)</f>
        <v>-0.31209291654947358</v>
      </c>
      <c r="I52" s="7"/>
      <c r="J52" s="54">
        <v>-0.32886657944571168</v>
      </c>
      <c r="K52" s="49">
        <f t="shared" si="6"/>
        <v>1.6773662896238106E-2</v>
      </c>
      <c r="L52" s="49">
        <f t="shared" si="3"/>
        <v>1.6773662896238106E-2</v>
      </c>
      <c r="M52" s="51">
        <f t="shared" si="4"/>
        <v>46</v>
      </c>
      <c r="N52" s="51"/>
      <c r="O52" s="49"/>
      <c r="P52" s="45">
        <f t="shared" si="7"/>
        <v>47</v>
      </c>
      <c r="Q52" s="45">
        <f t="shared" si="8"/>
        <v>47</v>
      </c>
      <c r="R52" s="45">
        <f t="shared" si="5"/>
        <v>0</v>
      </c>
    </row>
    <row r="53" spans="1:18" x14ac:dyDescent="0.3">
      <c r="A53" t="s">
        <v>28</v>
      </c>
      <c r="B53" s="6">
        <v>-0.68361552432816919</v>
      </c>
      <c r="C53" s="6">
        <v>-9.9176419308385833E-2</v>
      </c>
      <c r="D53" s="6">
        <v>-0.62863544830497675</v>
      </c>
      <c r="E53" s="6">
        <v>-6.4715275090891727E-2</v>
      </c>
      <c r="F53" s="6">
        <v>-0.69870037541272434</v>
      </c>
      <c r="G53" s="6">
        <v>0.55081763342871248</v>
      </c>
      <c r="H53" s="7">
        <f>SUMPRODUCT(Weights!$A$12:$F$12,B53:G53)</f>
        <v>-0.31352005396027333</v>
      </c>
      <c r="I53" s="7"/>
      <c r="J53" s="54">
        <v>-0.11939013020866263</v>
      </c>
      <c r="K53" s="49">
        <f t="shared" si="6"/>
        <v>-0.1941299237516107</v>
      </c>
      <c r="L53" s="49">
        <f t="shared" si="3"/>
        <v>0.1941299237516107</v>
      </c>
      <c r="M53" s="51">
        <f t="shared" si="4"/>
        <v>15</v>
      </c>
      <c r="N53" s="51"/>
      <c r="O53" s="49"/>
      <c r="P53" s="45">
        <f t="shared" si="7"/>
        <v>48</v>
      </c>
      <c r="Q53" s="45">
        <f t="shared" si="8"/>
        <v>28</v>
      </c>
      <c r="R53" s="45">
        <f t="shared" si="5"/>
        <v>20</v>
      </c>
    </row>
    <row r="54" spans="1:18" x14ac:dyDescent="0.3">
      <c r="A54" t="s">
        <v>39</v>
      </c>
      <c r="B54" s="6">
        <v>-0.27317668722858163</v>
      </c>
      <c r="C54" s="6">
        <v>-7.996567007214099E-2</v>
      </c>
      <c r="D54" s="6">
        <v>-0.13309218078553336</v>
      </c>
      <c r="E54" s="6">
        <v>-0.33808124293219144</v>
      </c>
      <c r="F54" s="6">
        <v>-0.81152057909787068</v>
      </c>
      <c r="G54" s="6">
        <v>-0.4483437266892209</v>
      </c>
      <c r="H54" s="7">
        <f>SUMPRODUCT(Weights!$A$12:$F$12,B54:G54)</f>
        <v>-0.32477100669801551</v>
      </c>
      <c r="I54" s="7"/>
      <c r="J54" s="54">
        <v>-0.28305167421350652</v>
      </c>
      <c r="K54" s="49">
        <f t="shared" si="6"/>
        <v>-4.1719332484508986E-2</v>
      </c>
      <c r="L54" s="49">
        <f t="shared" si="3"/>
        <v>4.1719332484508986E-2</v>
      </c>
      <c r="M54" s="51">
        <f t="shared" si="4"/>
        <v>40</v>
      </c>
      <c r="N54" s="51"/>
      <c r="O54" s="49"/>
      <c r="P54" s="45">
        <f t="shared" si="7"/>
        <v>49</v>
      </c>
      <c r="Q54" s="45">
        <f t="shared" si="8"/>
        <v>45</v>
      </c>
      <c r="R54" s="45">
        <f t="shared" si="5"/>
        <v>4</v>
      </c>
    </row>
    <row r="55" spans="1:18" x14ac:dyDescent="0.3">
      <c r="A55" t="s">
        <v>46</v>
      </c>
      <c r="B55" s="6">
        <v>-0.1393985229702257</v>
      </c>
      <c r="C55" s="6">
        <v>-0.5217371728125858</v>
      </c>
      <c r="D55" s="6">
        <v>-0.20636021524517456</v>
      </c>
      <c r="E55" s="6">
        <v>-0.31641528406652203</v>
      </c>
      <c r="F55" s="6">
        <v>-0.9996723604235358</v>
      </c>
      <c r="G55" s="6">
        <v>-0.29939651708350196</v>
      </c>
      <c r="H55" s="7">
        <f>SUMPRODUCT(Weights!$A$12:$F$12,B55:G55)</f>
        <v>-0.40635473402852351</v>
      </c>
      <c r="I55" s="7"/>
      <c r="J55" s="54">
        <v>-0.35897917522514383</v>
      </c>
      <c r="K55" s="49">
        <f t="shared" si="6"/>
        <v>-4.737555880337968E-2</v>
      </c>
      <c r="L55" s="49">
        <f t="shared" si="3"/>
        <v>4.737555880337968E-2</v>
      </c>
      <c r="M55" s="51">
        <f t="shared" si="4"/>
        <v>37</v>
      </c>
      <c r="N55" s="51"/>
      <c r="O55" s="49"/>
      <c r="P55" s="45">
        <f t="shared" si="7"/>
        <v>50</v>
      </c>
      <c r="Q55" s="45">
        <f t="shared" si="8"/>
        <v>49</v>
      </c>
      <c r="R55" s="45">
        <f t="shared" si="5"/>
        <v>1</v>
      </c>
    </row>
    <row r="56" spans="1:18" x14ac:dyDescent="0.3">
      <c r="A56" t="s">
        <v>10</v>
      </c>
      <c r="B56" s="6">
        <v>-1.1825921581798597</v>
      </c>
      <c r="C56" s="6">
        <v>0.14513139027331529</v>
      </c>
      <c r="D56" s="6">
        <v>-0.63989265319015765</v>
      </c>
      <c r="E56" s="6">
        <v>-0.16520547605131025</v>
      </c>
      <c r="F56" s="6">
        <v>-0.89376283178193772</v>
      </c>
      <c r="G56" s="6">
        <v>-0.4521123488313461</v>
      </c>
      <c r="H56" s="7">
        <f>SUMPRODUCT(Weights!$A$12:$F$12,B56:G56)</f>
        <v>-0.51579280642051983</v>
      </c>
      <c r="I56" s="7"/>
      <c r="J56" s="54">
        <v>-0.43487225361657905</v>
      </c>
      <c r="K56" s="49">
        <f t="shared" si="6"/>
        <v>-8.0920552803940782E-2</v>
      </c>
      <c r="L56" s="49">
        <f t="shared" si="3"/>
        <v>8.0920552803940782E-2</v>
      </c>
      <c r="M56" s="51">
        <f t="shared" si="4"/>
        <v>27</v>
      </c>
      <c r="N56" s="51"/>
      <c r="O56" s="49"/>
      <c r="P56" s="45">
        <f t="shared" si="7"/>
        <v>51</v>
      </c>
      <c r="Q56" s="45">
        <f t="shared" si="8"/>
        <v>51</v>
      </c>
      <c r="R56" s="45">
        <f t="shared" si="5"/>
        <v>0</v>
      </c>
    </row>
    <row r="57" spans="1:18" x14ac:dyDescent="0.3">
      <c r="A57" s="3"/>
      <c r="B57" s="6"/>
      <c r="C57" s="6"/>
      <c r="D57" s="6"/>
      <c r="E57" s="6"/>
      <c r="F57" s="6"/>
      <c r="G57" s="6"/>
      <c r="H57" s="7"/>
      <c r="I57" s="7"/>
      <c r="J57" s="54"/>
    </row>
    <row r="58" spans="1:18" x14ac:dyDescent="0.3">
      <c r="A58" s="3"/>
      <c r="B58" s="6"/>
      <c r="C58" s="6"/>
      <c r="D58" s="6"/>
      <c r="E58" s="6"/>
      <c r="F58" s="6"/>
      <c r="G58" s="6"/>
      <c r="H58" s="7"/>
      <c r="I58" s="7"/>
      <c r="J58" s="54"/>
    </row>
    <row r="59" spans="1:18" x14ac:dyDescent="0.3">
      <c r="A59" s="3"/>
      <c r="B59" s="6"/>
      <c r="C59" s="6"/>
      <c r="D59" s="6"/>
      <c r="E59" s="6"/>
      <c r="F59" s="6"/>
      <c r="G59" s="6"/>
      <c r="H59" s="7"/>
      <c r="I59" s="7"/>
      <c r="J59" s="54"/>
    </row>
    <row r="60" spans="1:18" x14ac:dyDescent="0.3">
      <c r="A60" s="3"/>
      <c r="B60" s="6"/>
      <c r="C60" s="6"/>
      <c r="D60" s="6"/>
      <c r="E60" s="6"/>
      <c r="F60" s="6"/>
      <c r="G60" s="6"/>
      <c r="H60" s="7"/>
      <c r="I60" s="7"/>
      <c r="J60" s="54"/>
    </row>
    <row r="61" spans="1:18" x14ac:dyDescent="0.3">
      <c r="A61" s="3"/>
      <c r="B61" s="6"/>
      <c r="C61" s="6"/>
      <c r="D61" s="6"/>
      <c r="E61" s="6"/>
      <c r="F61" s="6"/>
      <c r="G61" s="6"/>
      <c r="H61" s="7"/>
      <c r="I61" s="7"/>
      <c r="J61" s="54"/>
    </row>
    <row r="62" spans="1:18" x14ac:dyDescent="0.3">
      <c r="A62" s="3"/>
      <c r="B62" s="6"/>
      <c r="C62" s="6"/>
      <c r="D62" s="6"/>
      <c r="E62" s="6"/>
      <c r="F62" s="6"/>
      <c r="G62" s="6"/>
      <c r="H62" s="7"/>
      <c r="I62" s="7"/>
      <c r="J62" s="54"/>
    </row>
    <row r="63" spans="1:18" x14ac:dyDescent="0.3">
      <c r="A63" s="3"/>
      <c r="B63" s="6"/>
      <c r="C63" s="6"/>
      <c r="D63" s="6"/>
      <c r="E63" s="6"/>
      <c r="F63" s="6"/>
      <c r="G63" s="6"/>
      <c r="H63" s="7"/>
      <c r="I63" s="7"/>
      <c r="J63" s="54"/>
    </row>
    <row r="64" spans="1:18" x14ac:dyDescent="0.3">
      <c r="A64" s="3"/>
      <c r="B64" s="6"/>
      <c r="C64" s="6"/>
      <c r="D64" s="6"/>
      <c r="E64" s="6"/>
      <c r="F64" s="6"/>
      <c r="G64" s="6"/>
      <c r="H64" s="7"/>
      <c r="I64" s="7"/>
      <c r="J64" s="54"/>
    </row>
    <row r="65" spans="1:10" x14ac:dyDescent="0.3">
      <c r="A65" s="3"/>
      <c r="B65" s="6"/>
      <c r="C65" s="6"/>
      <c r="D65" s="6"/>
      <c r="E65" s="6"/>
      <c r="F65" s="6"/>
      <c r="G65" s="6"/>
      <c r="H65" s="7"/>
      <c r="I65" s="7"/>
      <c r="J65" s="54"/>
    </row>
    <row r="66" spans="1:10" x14ac:dyDescent="0.3">
      <c r="A66" s="3"/>
      <c r="B66" s="6"/>
      <c r="C66" s="6"/>
      <c r="D66" s="6"/>
      <c r="E66" s="6"/>
      <c r="F66" s="6"/>
      <c r="G66" s="6"/>
      <c r="H66" s="7"/>
      <c r="I66" s="7"/>
      <c r="J66" s="54"/>
    </row>
    <row r="67" spans="1:10" x14ac:dyDescent="0.3">
      <c r="A67" s="3"/>
      <c r="B67" s="6"/>
      <c r="C67" s="6"/>
      <c r="D67" s="6"/>
      <c r="E67" s="6"/>
      <c r="F67" s="6"/>
      <c r="G67" s="6"/>
      <c r="H67" s="7"/>
      <c r="I67" s="7"/>
      <c r="J67" s="54"/>
    </row>
    <row r="68" spans="1:10" x14ac:dyDescent="0.3">
      <c r="A68" s="3"/>
      <c r="B68" s="6"/>
      <c r="C68" s="6"/>
      <c r="D68" s="6"/>
      <c r="E68" s="6"/>
      <c r="F68" s="6"/>
      <c r="G68" s="6"/>
      <c r="H68" s="7"/>
      <c r="I68" s="7"/>
      <c r="J68" s="54"/>
    </row>
    <row r="69" spans="1:10" x14ac:dyDescent="0.3">
      <c r="A69" s="3"/>
      <c r="B69" s="6"/>
      <c r="C69" s="6"/>
      <c r="D69" s="6"/>
      <c r="E69" s="6"/>
      <c r="F69" s="6"/>
      <c r="G69" s="6"/>
      <c r="H69" s="7"/>
      <c r="I69" s="7"/>
      <c r="J69" s="54"/>
    </row>
    <row r="70" spans="1:10" x14ac:dyDescent="0.3">
      <c r="A70" s="3"/>
      <c r="B70" s="6"/>
      <c r="C70" s="6"/>
      <c r="D70" s="6"/>
      <c r="E70" s="6"/>
      <c r="F70" s="6"/>
      <c r="G70" s="6"/>
      <c r="H70" s="7"/>
      <c r="I70" s="7"/>
      <c r="J70" s="54"/>
    </row>
    <row r="71" spans="1:10" x14ac:dyDescent="0.3">
      <c r="A71" s="3"/>
      <c r="B71" s="6"/>
      <c r="C71" s="6"/>
      <c r="D71" s="6"/>
      <c r="E71" s="6"/>
      <c r="F71" s="6"/>
      <c r="G71" s="6"/>
      <c r="H71" s="7"/>
      <c r="I71" s="7"/>
      <c r="J71" s="54"/>
    </row>
    <row r="72" spans="1:10" x14ac:dyDescent="0.3">
      <c r="A72" s="3"/>
      <c r="B72" s="6"/>
      <c r="C72" s="6"/>
      <c r="D72" s="6"/>
      <c r="E72" s="6"/>
      <c r="F72" s="6"/>
      <c r="G72" s="6"/>
      <c r="H72" s="7"/>
      <c r="I72" s="7"/>
      <c r="J72" s="54"/>
    </row>
    <row r="73" spans="1:10" x14ac:dyDescent="0.3">
      <c r="A73" s="3"/>
      <c r="B73" s="6"/>
      <c r="C73" s="6"/>
      <c r="D73" s="6"/>
      <c r="E73" s="6"/>
      <c r="F73" s="6"/>
      <c r="G73" s="6"/>
      <c r="H73" s="7"/>
      <c r="I73" s="7"/>
      <c r="J73" s="54"/>
    </row>
    <row r="74" spans="1:10" x14ac:dyDescent="0.3">
      <c r="A74" s="3"/>
      <c r="B74" s="6"/>
      <c r="C74" s="6"/>
      <c r="D74" s="6"/>
      <c r="E74" s="6"/>
      <c r="F74" s="6"/>
      <c r="G74" s="6"/>
      <c r="H74" s="7"/>
      <c r="I74" s="7"/>
      <c r="J74" s="54"/>
    </row>
    <row r="75" spans="1:10" x14ac:dyDescent="0.3">
      <c r="A75" s="3"/>
      <c r="B75" s="6"/>
      <c r="C75" s="6"/>
      <c r="D75" s="6"/>
      <c r="E75" s="6"/>
      <c r="F75" s="6"/>
      <c r="G75" s="6"/>
      <c r="H75" s="7"/>
      <c r="I75" s="7"/>
      <c r="J75" s="54"/>
    </row>
    <row r="76" spans="1:10" x14ac:dyDescent="0.3">
      <c r="A76" s="3"/>
      <c r="B76" s="6"/>
      <c r="C76" s="6"/>
      <c r="D76" s="6"/>
      <c r="E76" s="6"/>
      <c r="F76" s="6"/>
      <c r="G76" s="6"/>
      <c r="H76" s="7"/>
      <c r="I76" s="7"/>
      <c r="J76" s="54"/>
    </row>
    <row r="77" spans="1:10" x14ac:dyDescent="0.3">
      <c r="A77" s="3"/>
      <c r="B77" s="6"/>
      <c r="C77" s="6"/>
      <c r="D77" s="6"/>
      <c r="E77" s="6"/>
      <c r="F77" s="6"/>
      <c r="G77" s="6"/>
      <c r="H77" s="7"/>
      <c r="I77" s="7"/>
      <c r="J77" s="54"/>
    </row>
    <row r="78" spans="1:10" x14ac:dyDescent="0.3">
      <c r="A78" s="3"/>
      <c r="B78" s="6"/>
      <c r="C78" s="6"/>
      <c r="D78" s="6"/>
      <c r="E78" s="6"/>
      <c r="F78" s="6"/>
      <c r="G78" s="6"/>
      <c r="H78" s="7"/>
      <c r="I78" s="7"/>
      <c r="J78" s="54"/>
    </row>
    <row r="79" spans="1:10" x14ac:dyDescent="0.3">
      <c r="A79" s="3"/>
      <c r="B79" s="6"/>
      <c r="C79" s="6"/>
      <c r="D79" s="6"/>
      <c r="E79" s="6"/>
      <c r="F79" s="6"/>
      <c r="G79" s="6"/>
      <c r="H79" s="7"/>
      <c r="I79" s="7"/>
      <c r="J79" s="54"/>
    </row>
    <row r="80" spans="1:10" x14ac:dyDescent="0.3">
      <c r="A80" s="3"/>
      <c r="B80" s="6"/>
      <c r="C80" s="6"/>
      <c r="D80" s="6"/>
      <c r="E80" s="6"/>
      <c r="F80" s="6"/>
      <c r="G80" s="6"/>
      <c r="H80" s="7"/>
      <c r="I80" s="7"/>
      <c r="J80" s="54"/>
    </row>
    <row r="81" spans="1:10" x14ac:dyDescent="0.3">
      <c r="A81" s="3"/>
      <c r="B81" s="6"/>
      <c r="C81" s="6"/>
      <c r="D81" s="6"/>
      <c r="E81" s="6"/>
      <c r="F81" s="6"/>
      <c r="G81" s="6"/>
      <c r="H81" s="7"/>
      <c r="I81" s="7"/>
      <c r="J81" s="54"/>
    </row>
    <row r="82" spans="1:10" x14ac:dyDescent="0.3">
      <c r="A82" s="3"/>
      <c r="B82" s="6"/>
      <c r="C82" s="6"/>
      <c r="D82" s="6"/>
      <c r="E82" s="6"/>
      <c r="F82" s="6"/>
      <c r="G82" s="6"/>
      <c r="H82" s="7"/>
      <c r="I82" s="7"/>
      <c r="J82" s="54"/>
    </row>
    <row r="83" spans="1:10" x14ac:dyDescent="0.3">
      <c r="A83" s="3"/>
      <c r="B83" s="6"/>
      <c r="C83" s="6"/>
      <c r="D83" s="6"/>
      <c r="E83" s="6"/>
      <c r="F83" s="6"/>
      <c r="G83" s="6"/>
      <c r="H83" s="7"/>
      <c r="I83" s="7"/>
      <c r="J83" s="54"/>
    </row>
    <row r="84" spans="1:10" x14ac:dyDescent="0.3">
      <c r="A84" s="3"/>
      <c r="B84" s="6"/>
      <c r="C84" s="6"/>
      <c r="D84" s="6"/>
      <c r="E84" s="6"/>
      <c r="F84" s="6"/>
      <c r="G84" s="6"/>
      <c r="H84" s="7"/>
      <c r="I84" s="7"/>
      <c r="J84" s="54"/>
    </row>
    <row r="85" spans="1:10" x14ac:dyDescent="0.3">
      <c r="A85" s="3"/>
      <c r="B85" s="6"/>
      <c r="C85" s="6"/>
      <c r="D85" s="6"/>
      <c r="E85" s="6"/>
      <c r="F85" s="6"/>
      <c r="G85" s="6"/>
      <c r="H85" s="7"/>
      <c r="I85" s="7"/>
      <c r="J85" s="54"/>
    </row>
    <row r="86" spans="1:10" x14ac:dyDescent="0.3">
      <c r="A86" s="3"/>
      <c r="B86" s="6"/>
      <c r="C86" s="6"/>
      <c r="D86" s="6"/>
      <c r="E86" s="6"/>
      <c r="F86" s="6"/>
      <c r="G86" s="6"/>
      <c r="H86" s="7"/>
      <c r="I86" s="7"/>
      <c r="J86" s="54"/>
    </row>
    <row r="87" spans="1:10" x14ac:dyDescent="0.3">
      <c r="A87" s="3"/>
      <c r="B87" s="6"/>
      <c r="C87" s="6"/>
      <c r="D87" s="6"/>
      <c r="E87" s="6"/>
      <c r="F87" s="6"/>
      <c r="G87" s="6"/>
      <c r="H87" s="7"/>
      <c r="I87" s="7"/>
      <c r="J87" s="54"/>
    </row>
    <row r="88" spans="1:10" x14ac:dyDescent="0.3">
      <c r="A88" s="3"/>
      <c r="B88" s="6"/>
      <c r="C88" s="6"/>
      <c r="D88" s="6"/>
      <c r="E88" s="6"/>
      <c r="F88" s="6"/>
      <c r="G88" s="6"/>
      <c r="H88" s="7"/>
      <c r="I88" s="7"/>
      <c r="J88" s="54"/>
    </row>
    <row r="89" spans="1:10" x14ac:dyDescent="0.3">
      <c r="A89" s="3"/>
      <c r="B89" s="6"/>
      <c r="C89" s="6"/>
      <c r="D89" s="6"/>
      <c r="E89" s="6"/>
      <c r="F89" s="6"/>
      <c r="G89" s="6"/>
      <c r="H89" s="7"/>
      <c r="I89" s="7"/>
      <c r="J89" s="54"/>
    </row>
    <row r="90" spans="1:10" x14ac:dyDescent="0.3">
      <c r="A90" s="3"/>
      <c r="B90" s="6"/>
      <c r="C90" s="6"/>
      <c r="D90" s="6"/>
      <c r="E90" s="6"/>
      <c r="F90" s="6"/>
      <c r="G90" s="6"/>
      <c r="H90" s="7"/>
      <c r="I90" s="7"/>
      <c r="J90" s="54"/>
    </row>
    <row r="91" spans="1:10" x14ac:dyDescent="0.3">
      <c r="A91" s="3"/>
      <c r="B91" s="6"/>
      <c r="C91" s="6"/>
      <c r="D91" s="6"/>
      <c r="E91" s="6"/>
      <c r="F91" s="6"/>
      <c r="G91" s="6"/>
      <c r="H91" s="7"/>
      <c r="I91" s="7"/>
      <c r="J91" s="54"/>
    </row>
    <row r="92" spans="1:10" x14ac:dyDescent="0.3">
      <c r="A92" s="3"/>
      <c r="B92" s="6"/>
      <c r="C92" s="6"/>
      <c r="D92" s="6"/>
      <c r="E92" s="6"/>
      <c r="F92" s="6"/>
      <c r="G92" s="6"/>
      <c r="H92" s="7"/>
      <c r="I92" s="7"/>
      <c r="J92" s="54"/>
    </row>
    <row r="93" spans="1:10" x14ac:dyDescent="0.3">
      <c r="A93" s="3"/>
      <c r="B93" s="6"/>
      <c r="C93" s="6"/>
      <c r="D93" s="6"/>
      <c r="E93" s="6"/>
      <c r="F93" s="6"/>
      <c r="G93" s="6"/>
      <c r="H93" s="7"/>
      <c r="I93" s="7"/>
      <c r="J93" s="54"/>
    </row>
    <row r="94" spans="1:10" x14ac:dyDescent="0.3">
      <c r="A94" s="3"/>
      <c r="B94" s="6"/>
      <c r="C94" s="6"/>
      <c r="D94" s="6"/>
      <c r="E94" s="6"/>
      <c r="F94" s="6"/>
      <c r="G94" s="6"/>
      <c r="H94" s="7"/>
      <c r="I94" s="7"/>
      <c r="J94" s="54"/>
    </row>
    <row r="95" spans="1:10" x14ac:dyDescent="0.3">
      <c r="A95" s="3"/>
      <c r="B95" s="6"/>
      <c r="C95" s="6"/>
      <c r="D95" s="6"/>
      <c r="E95" s="6"/>
      <c r="F95" s="6"/>
      <c r="G95" s="6"/>
      <c r="H95" s="7"/>
      <c r="I95" s="7"/>
      <c r="J95" s="54"/>
    </row>
    <row r="96" spans="1:10" x14ac:dyDescent="0.3">
      <c r="A96" s="3"/>
      <c r="B96" s="6"/>
      <c r="C96" s="6"/>
      <c r="D96" s="6"/>
      <c r="E96" s="6"/>
      <c r="F96" s="6"/>
      <c r="G96" s="6"/>
      <c r="H96" s="7"/>
      <c r="I96" s="7"/>
      <c r="J96" s="54"/>
    </row>
    <row r="97" spans="1:10" x14ac:dyDescent="0.3">
      <c r="A97" s="3"/>
      <c r="B97" s="6"/>
      <c r="C97" s="6"/>
      <c r="D97" s="6"/>
      <c r="E97" s="6"/>
      <c r="F97" s="6"/>
      <c r="G97" s="6"/>
      <c r="H97" s="7"/>
      <c r="I97" s="7"/>
      <c r="J97" s="54"/>
    </row>
    <row r="98" spans="1:10" x14ac:dyDescent="0.3">
      <c r="A98" s="3"/>
      <c r="B98" s="6"/>
      <c r="C98" s="6"/>
      <c r="D98" s="6"/>
      <c r="E98" s="6"/>
      <c r="F98" s="6"/>
      <c r="G98" s="6"/>
      <c r="H98" s="7"/>
      <c r="I98" s="7"/>
      <c r="J98" s="54"/>
    </row>
    <row r="99" spans="1:10" x14ac:dyDescent="0.3">
      <c r="A99" s="3"/>
      <c r="B99" s="6"/>
      <c r="C99" s="6"/>
      <c r="D99" s="6"/>
      <c r="E99" s="6"/>
      <c r="F99" s="6"/>
      <c r="G99" s="6"/>
      <c r="H99" s="7"/>
      <c r="I99" s="7"/>
      <c r="J99" s="54"/>
    </row>
    <row r="100" spans="1:10" x14ac:dyDescent="0.3">
      <c r="A100" s="3"/>
      <c r="B100" s="6"/>
      <c r="C100" s="6"/>
      <c r="D100" s="6"/>
      <c r="E100" s="6"/>
      <c r="F100" s="6"/>
      <c r="G100" s="6"/>
      <c r="H100" s="7"/>
      <c r="I100" s="7"/>
      <c r="J100" s="54"/>
    </row>
    <row r="101" spans="1:10" x14ac:dyDescent="0.3">
      <c r="A101" s="3"/>
      <c r="B101" s="6"/>
      <c r="C101" s="6"/>
      <c r="D101" s="6"/>
      <c r="E101" s="6"/>
      <c r="F101" s="6"/>
      <c r="G101" s="6"/>
      <c r="H101" s="7"/>
      <c r="I101" s="7"/>
      <c r="J101" s="54"/>
    </row>
    <row r="102" spans="1:10" x14ac:dyDescent="0.3">
      <c r="A102" s="3"/>
      <c r="B102" s="6"/>
      <c r="C102" s="6"/>
      <c r="D102" s="6"/>
      <c r="E102" s="6"/>
      <c r="F102" s="6"/>
      <c r="G102" s="6"/>
      <c r="H102" s="7"/>
      <c r="I102" s="7"/>
      <c r="J102" s="54"/>
    </row>
    <row r="103" spans="1:10" x14ac:dyDescent="0.3">
      <c r="A103" s="3"/>
      <c r="B103" s="6"/>
      <c r="C103" s="6"/>
      <c r="D103" s="6"/>
      <c r="E103" s="6"/>
      <c r="F103" s="6"/>
      <c r="G103" s="6"/>
      <c r="H103" s="7"/>
      <c r="I103" s="7"/>
      <c r="J103" s="54"/>
    </row>
    <row r="104" spans="1:10" x14ac:dyDescent="0.3">
      <c r="A104" s="3"/>
      <c r="B104" s="6"/>
      <c r="C104" s="6"/>
      <c r="D104" s="6"/>
      <c r="E104" s="6"/>
      <c r="F104" s="6"/>
      <c r="G104" s="6"/>
      <c r="H104" s="7"/>
      <c r="I104" s="7"/>
      <c r="J104" s="54"/>
    </row>
    <row r="105" spans="1:10" x14ac:dyDescent="0.3">
      <c r="A105" s="3"/>
      <c r="B105" s="6"/>
      <c r="C105" s="6"/>
      <c r="D105" s="6"/>
      <c r="E105" s="6"/>
      <c r="F105" s="6"/>
      <c r="G105" s="6"/>
      <c r="H105" s="7"/>
      <c r="I105" s="7"/>
      <c r="J105" s="54"/>
    </row>
    <row r="106" spans="1:10" x14ac:dyDescent="0.3">
      <c r="A106" s="3"/>
      <c r="B106" s="6"/>
      <c r="C106" s="6"/>
      <c r="D106" s="6"/>
      <c r="E106" s="6"/>
      <c r="F106" s="6"/>
      <c r="G106" s="6"/>
      <c r="H106" s="7"/>
      <c r="I106" s="7"/>
      <c r="J106" s="54"/>
    </row>
    <row r="107" spans="1:10" x14ac:dyDescent="0.3">
      <c r="A107" s="3"/>
      <c r="B107" s="6"/>
      <c r="C107" s="6"/>
      <c r="D107" s="6"/>
      <c r="E107" s="6"/>
      <c r="F107" s="6"/>
      <c r="G107" s="6"/>
      <c r="H107" s="7"/>
      <c r="I107" s="7"/>
      <c r="J107" s="54"/>
    </row>
    <row r="108" spans="1:10" x14ac:dyDescent="0.3">
      <c r="A108" s="3"/>
      <c r="B108" s="6"/>
      <c r="C108" s="6"/>
      <c r="D108" s="6"/>
      <c r="E108" s="6"/>
      <c r="F108" s="6"/>
      <c r="G108" s="6"/>
      <c r="H108" s="7"/>
      <c r="I108" s="7"/>
      <c r="J108" s="54"/>
    </row>
    <row r="109" spans="1:10" x14ac:dyDescent="0.3">
      <c r="A109" s="3"/>
      <c r="B109" s="6"/>
      <c r="C109" s="6"/>
      <c r="D109" s="6"/>
      <c r="E109" s="6"/>
      <c r="F109" s="6"/>
      <c r="G109" s="6"/>
      <c r="H109" s="7"/>
      <c r="I109" s="7"/>
      <c r="J109" s="54"/>
    </row>
    <row r="110" spans="1:10" x14ac:dyDescent="0.3">
      <c r="A110" s="3"/>
      <c r="B110" s="6"/>
      <c r="C110" s="6"/>
      <c r="D110" s="6"/>
      <c r="E110" s="6"/>
      <c r="F110" s="6"/>
      <c r="G110" s="6"/>
      <c r="H110" s="7"/>
      <c r="I110" s="7"/>
      <c r="J110" s="54"/>
    </row>
    <row r="111" spans="1:10" x14ac:dyDescent="0.3">
      <c r="A111" s="3"/>
      <c r="B111" s="6"/>
      <c r="C111" s="6"/>
      <c r="D111" s="6"/>
      <c r="E111" s="6"/>
      <c r="F111" s="6"/>
      <c r="G111" s="6"/>
      <c r="H111" s="7"/>
      <c r="I111" s="7"/>
      <c r="J111" s="54"/>
    </row>
    <row r="112" spans="1:10" x14ac:dyDescent="0.3">
      <c r="A112" s="3"/>
      <c r="B112" s="6"/>
      <c r="C112" s="6"/>
      <c r="D112" s="6"/>
      <c r="E112" s="6"/>
      <c r="F112" s="6"/>
      <c r="G112" s="6"/>
      <c r="H112" s="7"/>
      <c r="I112" s="7"/>
      <c r="J112" s="54"/>
    </row>
    <row r="113" spans="1:10" x14ac:dyDescent="0.3">
      <c r="A113" s="3"/>
      <c r="B113" s="6"/>
      <c r="C113" s="6"/>
      <c r="D113" s="6"/>
      <c r="E113" s="6"/>
      <c r="F113" s="6"/>
      <c r="G113" s="6"/>
      <c r="H113" s="7"/>
      <c r="I113" s="7"/>
      <c r="J113" s="54"/>
    </row>
    <row r="114" spans="1:10" x14ac:dyDescent="0.3">
      <c r="A114" s="3"/>
      <c r="B114" s="6"/>
      <c r="C114" s="6"/>
      <c r="D114" s="6"/>
      <c r="E114" s="6"/>
      <c r="F114" s="6"/>
      <c r="G114" s="6"/>
      <c r="H114" s="7"/>
      <c r="I114" s="7"/>
      <c r="J114" s="54"/>
    </row>
    <row r="115" spans="1:10" x14ac:dyDescent="0.3">
      <c r="A115" s="3"/>
      <c r="B115" s="6"/>
      <c r="C115" s="6"/>
      <c r="D115" s="6"/>
      <c r="E115" s="6"/>
      <c r="F115" s="6"/>
      <c r="G115" s="6"/>
      <c r="H115" s="7"/>
      <c r="I115" s="7"/>
      <c r="J115" s="54"/>
    </row>
    <row r="116" spans="1:10" x14ac:dyDescent="0.3">
      <c r="A116" s="3"/>
      <c r="B116" s="6"/>
      <c r="C116" s="6"/>
      <c r="D116" s="6"/>
      <c r="E116" s="6"/>
      <c r="F116" s="6"/>
      <c r="G116" s="6"/>
      <c r="H116" s="7"/>
      <c r="I116" s="7"/>
      <c r="J116" s="54"/>
    </row>
    <row r="117" spans="1:10" x14ac:dyDescent="0.3">
      <c r="A117" s="3"/>
      <c r="B117" s="6"/>
      <c r="C117" s="6"/>
      <c r="D117" s="6"/>
      <c r="E117" s="6"/>
      <c r="F117" s="6"/>
      <c r="G117" s="6"/>
      <c r="H117" s="7"/>
      <c r="I117" s="7"/>
      <c r="J117" s="54"/>
    </row>
    <row r="118" spans="1:10" x14ac:dyDescent="0.3">
      <c r="A118" s="3"/>
      <c r="B118" s="6"/>
      <c r="C118" s="6"/>
      <c r="D118" s="6"/>
      <c r="E118" s="6"/>
      <c r="F118" s="6"/>
      <c r="G118" s="6"/>
      <c r="H118" s="7"/>
      <c r="I118" s="7"/>
      <c r="J118" s="54"/>
    </row>
    <row r="119" spans="1:10" x14ac:dyDescent="0.3">
      <c r="A119" s="3"/>
      <c r="B119" s="6"/>
      <c r="C119" s="6"/>
      <c r="D119" s="6"/>
      <c r="E119" s="6"/>
      <c r="F119" s="6"/>
      <c r="G119" s="6"/>
      <c r="H119" s="7"/>
      <c r="I119" s="7"/>
      <c r="J119" s="54"/>
    </row>
    <row r="120" spans="1:10" x14ac:dyDescent="0.3">
      <c r="A120" s="3"/>
      <c r="B120" s="6"/>
      <c r="C120" s="6"/>
      <c r="D120" s="6"/>
      <c r="E120" s="6"/>
      <c r="F120" s="6"/>
      <c r="G120" s="6"/>
      <c r="H120" s="7"/>
      <c r="I120" s="7"/>
      <c r="J120" s="54"/>
    </row>
    <row r="121" spans="1:10" x14ac:dyDescent="0.3">
      <c r="A121" s="3"/>
      <c r="B121" s="6"/>
      <c r="C121" s="6"/>
      <c r="D121" s="6"/>
      <c r="E121" s="6"/>
      <c r="F121" s="6"/>
      <c r="G121" s="6"/>
      <c r="H121" s="7"/>
      <c r="I121" s="7"/>
      <c r="J121" s="54"/>
    </row>
    <row r="122" spans="1:10" x14ac:dyDescent="0.3">
      <c r="A122" s="3"/>
      <c r="B122" s="6"/>
      <c r="C122" s="6"/>
      <c r="D122" s="6"/>
      <c r="E122" s="6"/>
      <c r="F122" s="6"/>
      <c r="G122" s="6"/>
      <c r="H122" s="7"/>
      <c r="I122" s="7"/>
      <c r="J122" s="54"/>
    </row>
    <row r="123" spans="1:10" x14ac:dyDescent="0.3">
      <c r="A123" s="3"/>
      <c r="B123" s="6"/>
      <c r="C123" s="6"/>
      <c r="D123" s="6"/>
      <c r="E123" s="6"/>
      <c r="F123" s="6"/>
      <c r="G123" s="6"/>
      <c r="H123" s="7"/>
      <c r="I123" s="7"/>
      <c r="J123" s="54"/>
    </row>
    <row r="124" spans="1:10" x14ac:dyDescent="0.3">
      <c r="A124" s="3"/>
      <c r="B124" s="6"/>
      <c r="C124" s="6"/>
      <c r="D124" s="6"/>
      <c r="E124" s="6"/>
      <c r="F124" s="6"/>
      <c r="G124" s="6"/>
      <c r="H124" s="7"/>
      <c r="I124" s="7"/>
      <c r="J124" s="54"/>
    </row>
    <row r="125" spans="1:10" x14ac:dyDescent="0.3">
      <c r="A125" s="3"/>
      <c r="B125" s="6"/>
      <c r="C125" s="6"/>
      <c r="D125" s="6"/>
      <c r="E125" s="6"/>
      <c r="F125" s="6"/>
      <c r="G125" s="6"/>
      <c r="H125" s="7"/>
      <c r="I125" s="7"/>
      <c r="J125" s="54"/>
    </row>
    <row r="126" spans="1:10" x14ac:dyDescent="0.3">
      <c r="A126" s="3"/>
      <c r="B126" s="6"/>
      <c r="C126" s="6"/>
      <c r="D126" s="6"/>
      <c r="E126" s="6"/>
      <c r="F126" s="6"/>
      <c r="G126" s="6"/>
      <c r="H126" s="7"/>
      <c r="I126" s="7"/>
      <c r="J126" s="54"/>
    </row>
    <row r="127" spans="1:10" x14ac:dyDescent="0.3">
      <c r="A127" s="3"/>
      <c r="B127" s="6"/>
      <c r="C127" s="6"/>
      <c r="D127" s="6"/>
      <c r="E127" s="6"/>
      <c r="F127" s="6"/>
      <c r="G127" s="6"/>
      <c r="H127" s="7"/>
      <c r="I127" s="7"/>
      <c r="J127" s="54"/>
    </row>
    <row r="128" spans="1:10" x14ac:dyDescent="0.3">
      <c r="A128" s="3"/>
      <c r="B128" s="6"/>
      <c r="C128" s="6"/>
      <c r="D128" s="6"/>
      <c r="E128" s="6"/>
      <c r="F128" s="6"/>
      <c r="G128" s="6"/>
      <c r="H128" s="7"/>
      <c r="I128" s="7"/>
      <c r="J128" s="54"/>
    </row>
    <row r="129" spans="1:10" x14ac:dyDescent="0.3">
      <c r="A129" s="3"/>
      <c r="B129" s="6"/>
      <c r="C129" s="6"/>
      <c r="D129" s="6"/>
      <c r="E129" s="6"/>
      <c r="F129" s="6"/>
      <c r="G129" s="6"/>
      <c r="H129" s="7"/>
      <c r="I129" s="7"/>
      <c r="J129" s="54"/>
    </row>
    <row r="130" spans="1:10" x14ac:dyDescent="0.3">
      <c r="A130" s="3"/>
      <c r="B130" s="6"/>
      <c r="C130" s="6"/>
      <c r="D130" s="6"/>
      <c r="E130" s="6"/>
      <c r="F130" s="6"/>
      <c r="G130" s="6"/>
      <c r="H130" s="7"/>
      <c r="I130" s="7"/>
      <c r="J130" s="54"/>
    </row>
    <row r="131" spans="1:10" x14ac:dyDescent="0.3">
      <c r="A131" s="3"/>
      <c r="B131" s="6"/>
      <c r="C131" s="6"/>
      <c r="D131" s="6"/>
      <c r="E131" s="6"/>
      <c r="F131" s="6"/>
      <c r="G131" s="6"/>
      <c r="H131" s="7"/>
      <c r="I131" s="7"/>
      <c r="J131" s="54"/>
    </row>
    <row r="132" spans="1:10" x14ac:dyDescent="0.3">
      <c r="A132" s="3"/>
      <c r="B132" s="6"/>
      <c r="C132" s="6"/>
      <c r="D132" s="6"/>
      <c r="E132" s="6"/>
      <c r="F132" s="6"/>
      <c r="G132" s="6"/>
      <c r="H132" s="7"/>
      <c r="I132" s="7"/>
      <c r="J132" s="54"/>
    </row>
    <row r="133" spans="1:10" x14ac:dyDescent="0.3">
      <c r="A133" s="3"/>
      <c r="B133" s="6"/>
      <c r="C133" s="6"/>
      <c r="D133" s="6"/>
      <c r="E133" s="6"/>
      <c r="F133" s="6"/>
      <c r="G133" s="6"/>
      <c r="H133" s="7"/>
      <c r="I133" s="7"/>
      <c r="J133" s="54"/>
    </row>
    <row r="134" spans="1:10" x14ac:dyDescent="0.3">
      <c r="A134" s="3"/>
      <c r="B134" s="6"/>
      <c r="C134" s="6"/>
      <c r="D134" s="6"/>
      <c r="E134" s="6"/>
      <c r="F134" s="6"/>
      <c r="G134" s="6"/>
      <c r="H134" s="7"/>
      <c r="I134" s="7"/>
      <c r="J134" s="54"/>
    </row>
    <row r="135" spans="1:10" x14ac:dyDescent="0.3">
      <c r="A135" s="3"/>
      <c r="B135" s="6"/>
      <c r="C135" s="6"/>
      <c r="D135" s="6"/>
      <c r="E135" s="6"/>
      <c r="F135" s="6"/>
      <c r="G135" s="6"/>
      <c r="H135" s="7"/>
      <c r="I135" s="7"/>
      <c r="J135" s="54"/>
    </row>
    <row r="136" spans="1:10" x14ac:dyDescent="0.3">
      <c r="A136" s="3"/>
      <c r="B136" s="6"/>
      <c r="C136" s="6"/>
      <c r="D136" s="6"/>
      <c r="E136" s="6"/>
      <c r="F136" s="6"/>
      <c r="G136" s="6"/>
      <c r="H136" s="7"/>
      <c r="I136" s="7"/>
      <c r="J136" s="54"/>
    </row>
    <row r="137" spans="1:10" x14ac:dyDescent="0.3">
      <c r="A137" s="3"/>
      <c r="B137" s="6"/>
      <c r="C137" s="6"/>
      <c r="D137" s="6"/>
      <c r="E137" s="6"/>
      <c r="F137" s="6"/>
      <c r="G137" s="6"/>
      <c r="H137" s="7"/>
      <c r="I137" s="7"/>
      <c r="J137" s="54"/>
    </row>
    <row r="138" spans="1:10" x14ac:dyDescent="0.3">
      <c r="A138" s="3"/>
      <c r="B138" s="6"/>
      <c r="C138" s="6"/>
      <c r="D138" s="6"/>
      <c r="E138" s="6"/>
      <c r="F138" s="6"/>
      <c r="G138" s="6"/>
      <c r="H138" s="7"/>
      <c r="I138" s="7"/>
      <c r="J138" s="54"/>
    </row>
    <row r="139" spans="1:10" x14ac:dyDescent="0.3">
      <c r="A139" s="3"/>
      <c r="B139" s="6"/>
      <c r="C139" s="6"/>
      <c r="D139" s="6"/>
      <c r="E139" s="6"/>
      <c r="F139" s="6"/>
      <c r="G139" s="6"/>
      <c r="H139" s="7"/>
      <c r="I139" s="7"/>
      <c r="J139" s="54"/>
    </row>
    <row r="140" spans="1:10" x14ac:dyDescent="0.3">
      <c r="A140" s="3"/>
      <c r="B140" s="6"/>
      <c r="C140" s="6"/>
      <c r="D140" s="6"/>
      <c r="E140" s="6"/>
      <c r="F140" s="6"/>
      <c r="G140" s="6"/>
      <c r="H140" s="7"/>
      <c r="I140" s="7"/>
      <c r="J140" s="54"/>
    </row>
    <row r="141" spans="1:10" x14ac:dyDescent="0.3">
      <c r="A141" s="3"/>
      <c r="B141" s="6"/>
      <c r="C141" s="6"/>
      <c r="D141" s="6"/>
      <c r="E141" s="6"/>
      <c r="F141" s="6"/>
      <c r="G141" s="6"/>
      <c r="H141" s="7"/>
      <c r="I141" s="7"/>
      <c r="J141" s="54"/>
    </row>
    <row r="142" spans="1:10" x14ac:dyDescent="0.3">
      <c r="A142" s="3"/>
      <c r="B142" s="6"/>
      <c r="C142" s="6"/>
      <c r="D142" s="6"/>
      <c r="E142" s="6"/>
      <c r="F142" s="6"/>
      <c r="G142" s="6"/>
      <c r="H142" s="7"/>
      <c r="I142" s="7"/>
      <c r="J142" s="54"/>
    </row>
    <row r="143" spans="1:10" x14ac:dyDescent="0.3">
      <c r="A143" s="3"/>
      <c r="B143" s="6"/>
      <c r="C143" s="6"/>
      <c r="D143" s="6"/>
      <c r="E143" s="6"/>
      <c r="F143" s="6"/>
      <c r="G143" s="6"/>
      <c r="H143" s="7"/>
      <c r="I143" s="7"/>
      <c r="J143" s="54"/>
    </row>
    <row r="144" spans="1:10" x14ac:dyDescent="0.3">
      <c r="A144" s="3"/>
      <c r="B144" s="6"/>
      <c r="C144" s="6"/>
      <c r="D144" s="6"/>
      <c r="E144" s="6"/>
      <c r="F144" s="6"/>
      <c r="G144" s="6"/>
      <c r="H144" s="7"/>
      <c r="I144" s="7"/>
      <c r="J144" s="54"/>
    </row>
    <row r="145" spans="1:10" x14ac:dyDescent="0.3">
      <c r="A145" s="3"/>
      <c r="B145" s="6"/>
      <c r="C145" s="6"/>
      <c r="D145" s="6"/>
      <c r="E145" s="6"/>
      <c r="F145" s="6"/>
      <c r="G145" s="6"/>
      <c r="H145" s="7"/>
      <c r="I145" s="7"/>
      <c r="J145" s="54"/>
    </row>
    <row r="146" spans="1:10" x14ac:dyDescent="0.3">
      <c r="A146" s="3"/>
      <c r="B146" s="6"/>
      <c r="C146" s="6"/>
      <c r="D146" s="6"/>
      <c r="E146" s="6"/>
      <c r="F146" s="6"/>
      <c r="G146" s="6"/>
      <c r="H146" s="7"/>
      <c r="I146" s="7"/>
      <c r="J146" s="54"/>
    </row>
    <row r="147" spans="1:10" x14ac:dyDescent="0.3">
      <c r="A147" s="3"/>
      <c r="B147" s="6"/>
      <c r="C147" s="6"/>
      <c r="D147" s="6"/>
      <c r="E147" s="6"/>
      <c r="F147" s="6"/>
      <c r="G147" s="6"/>
      <c r="H147" s="7"/>
      <c r="I147" s="7"/>
      <c r="J147" s="54"/>
    </row>
    <row r="148" spans="1:10" x14ac:dyDescent="0.3">
      <c r="A148" s="3"/>
      <c r="B148" s="6"/>
      <c r="C148" s="6"/>
      <c r="D148" s="6"/>
      <c r="E148" s="6"/>
      <c r="F148" s="6"/>
      <c r="G148" s="6"/>
      <c r="H148" s="7"/>
      <c r="I148" s="7"/>
      <c r="J148" s="54"/>
    </row>
    <row r="149" spans="1:10" x14ac:dyDescent="0.3">
      <c r="A149" s="3"/>
      <c r="B149" s="6"/>
      <c r="C149" s="6"/>
      <c r="D149" s="6"/>
      <c r="E149" s="6"/>
      <c r="F149" s="6"/>
      <c r="G149" s="6"/>
      <c r="H149" s="7"/>
      <c r="I149" s="7"/>
      <c r="J149" s="54"/>
    </row>
    <row r="150" spans="1:10" x14ac:dyDescent="0.3">
      <c r="A150" s="3"/>
      <c r="B150" s="6"/>
      <c r="C150" s="6"/>
      <c r="D150" s="6"/>
      <c r="E150" s="6"/>
      <c r="F150" s="6"/>
      <c r="G150" s="6"/>
      <c r="H150" s="7"/>
      <c r="I150" s="7"/>
      <c r="J150" s="54"/>
    </row>
    <row r="151" spans="1:10" x14ac:dyDescent="0.3">
      <c r="A151" s="3"/>
      <c r="B151" s="6"/>
      <c r="C151" s="6"/>
      <c r="D151" s="6"/>
      <c r="E151" s="6"/>
      <c r="F151" s="6"/>
      <c r="G151" s="6"/>
      <c r="H151" s="7"/>
      <c r="I151" s="7"/>
      <c r="J151" s="54"/>
    </row>
    <row r="152" spans="1:10" x14ac:dyDescent="0.3">
      <c r="A152" s="3"/>
      <c r="B152" s="6"/>
      <c r="C152" s="6"/>
      <c r="D152" s="6"/>
      <c r="E152" s="6"/>
      <c r="F152" s="6"/>
      <c r="G152" s="6"/>
      <c r="H152" s="7"/>
      <c r="I152" s="7"/>
      <c r="J152" s="54"/>
    </row>
    <row r="153" spans="1:10" x14ac:dyDescent="0.3">
      <c r="A153" s="3"/>
      <c r="B153" s="6"/>
      <c r="C153" s="6"/>
      <c r="D153" s="6"/>
      <c r="E153" s="6"/>
      <c r="F153" s="6"/>
      <c r="G153" s="6"/>
      <c r="H153" s="7"/>
      <c r="I153" s="7"/>
      <c r="J153" s="54"/>
    </row>
    <row r="154" spans="1:10" x14ac:dyDescent="0.3">
      <c r="A154" s="3"/>
      <c r="B154" s="6"/>
      <c r="C154" s="6"/>
      <c r="D154" s="6"/>
      <c r="E154" s="6"/>
      <c r="F154" s="6"/>
      <c r="G154" s="6"/>
      <c r="H154" s="7"/>
      <c r="I154" s="7"/>
      <c r="J154" s="54"/>
    </row>
    <row r="155" spans="1:10" x14ac:dyDescent="0.3">
      <c r="A155" s="3"/>
      <c r="B155" s="6"/>
      <c r="C155" s="6"/>
      <c r="D155" s="6"/>
      <c r="E155" s="6"/>
      <c r="F155" s="6"/>
      <c r="G155" s="6"/>
      <c r="H155" s="7"/>
      <c r="I155" s="7"/>
      <c r="J155" s="54"/>
    </row>
    <row r="156" spans="1:10" x14ac:dyDescent="0.3">
      <c r="A156" s="3"/>
      <c r="B156" s="6"/>
      <c r="C156" s="6"/>
      <c r="D156" s="6"/>
      <c r="E156" s="6"/>
      <c r="F156" s="6"/>
      <c r="G156" s="6"/>
      <c r="H156" s="7"/>
      <c r="I156" s="7"/>
      <c r="J156" s="54"/>
    </row>
    <row r="157" spans="1:10" x14ac:dyDescent="0.3">
      <c r="A157" s="3"/>
      <c r="B157" s="6"/>
      <c r="C157" s="6"/>
      <c r="D157" s="6"/>
      <c r="E157" s="6"/>
      <c r="F157" s="6"/>
      <c r="G157" s="6"/>
      <c r="H157" s="7"/>
      <c r="I157" s="7"/>
      <c r="J157" s="54"/>
    </row>
    <row r="158" spans="1:10" x14ac:dyDescent="0.3">
      <c r="A158" s="3"/>
      <c r="B158" s="6"/>
      <c r="C158" s="6"/>
      <c r="D158" s="6"/>
      <c r="E158" s="6"/>
      <c r="F158" s="6"/>
      <c r="G158" s="6"/>
      <c r="H158" s="7"/>
      <c r="I158" s="7"/>
      <c r="J158" s="54"/>
    </row>
    <row r="159" spans="1:10" x14ac:dyDescent="0.3">
      <c r="A159" s="3"/>
      <c r="B159" s="6"/>
      <c r="C159" s="6"/>
      <c r="D159" s="6"/>
      <c r="E159" s="6"/>
      <c r="F159" s="6"/>
      <c r="G159" s="6"/>
      <c r="H159" s="7"/>
      <c r="I159" s="7"/>
      <c r="J159" s="54"/>
    </row>
    <row r="160" spans="1:10" x14ac:dyDescent="0.3">
      <c r="A160" s="3"/>
      <c r="B160" s="6"/>
      <c r="C160" s="6"/>
      <c r="D160" s="6"/>
      <c r="E160" s="6"/>
      <c r="F160" s="6"/>
      <c r="G160" s="6"/>
      <c r="H160" s="7"/>
      <c r="I160" s="7"/>
      <c r="J160" s="54"/>
    </row>
    <row r="161" spans="1:10" x14ac:dyDescent="0.3">
      <c r="A161" s="3"/>
      <c r="B161" s="6"/>
      <c r="C161" s="6"/>
      <c r="D161" s="6"/>
      <c r="E161" s="6"/>
      <c r="F161" s="6"/>
      <c r="G161" s="6"/>
      <c r="H161" s="7"/>
      <c r="I161" s="7"/>
      <c r="J161" s="54"/>
    </row>
    <row r="162" spans="1:10" x14ac:dyDescent="0.3">
      <c r="A162" s="3"/>
      <c r="B162" s="6"/>
      <c r="C162" s="6"/>
      <c r="D162" s="6"/>
      <c r="E162" s="6"/>
      <c r="F162" s="6"/>
      <c r="G162" s="6"/>
      <c r="H162" s="7"/>
      <c r="I162" s="7"/>
      <c r="J162" s="54"/>
    </row>
    <row r="163" spans="1:10" x14ac:dyDescent="0.3">
      <c r="A163" s="3"/>
      <c r="B163" s="6"/>
      <c r="C163" s="6"/>
      <c r="D163" s="6"/>
      <c r="E163" s="6"/>
      <c r="F163" s="6"/>
      <c r="G163" s="6"/>
      <c r="H163" s="7"/>
      <c r="I163" s="7"/>
      <c r="J163" s="54"/>
    </row>
    <row r="164" spans="1:10" x14ac:dyDescent="0.3">
      <c r="A164" s="3"/>
      <c r="B164" s="6"/>
      <c r="C164" s="6"/>
      <c r="D164" s="6"/>
      <c r="E164" s="6"/>
      <c r="F164" s="6"/>
      <c r="G164" s="6"/>
      <c r="H164" s="7"/>
      <c r="I164" s="7"/>
      <c r="J164" s="54"/>
    </row>
    <row r="165" spans="1:10" x14ac:dyDescent="0.3">
      <c r="A165" s="3"/>
      <c r="B165" s="6"/>
      <c r="C165" s="6"/>
      <c r="D165" s="6"/>
      <c r="E165" s="6"/>
      <c r="F165" s="6"/>
      <c r="G165" s="6"/>
      <c r="H165" s="7"/>
      <c r="I165" s="7"/>
      <c r="J165" s="54"/>
    </row>
    <row r="166" spans="1:10" x14ac:dyDescent="0.3">
      <c r="A166" s="3"/>
      <c r="B166" s="6"/>
      <c r="C166" s="6"/>
      <c r="D166" s="6"/>
      <c r="E166" s="6"/>
      <c r="F166" s="6"/>
      <c r="G166" s="6"/>
      <c r="H166" s="7"/>
      <c r="I166" s="7"/>
      <c r="J166" s="54"/>
    </row>
    <row r="167" spans="1:10" x14ac:dyDescent="0.3">
      <c r="A167" s="3"/>
      <c r="B167" s="6"/>
      <c r="C167" s="6"/>
      <c r="D167" s="6"/>
      <c r="E167" s="6"/>
      <c r="F167" s="6"/>
      <c r="G167" s="6"/>
      <c r="H167" s="7"/>
      <c r="I167" s="7"/>
      <c r="J167" s="54"/>
    </row>
    <row r="168" spans="1:10" x14ac:dyDescent="0.3">
      <c r="A168" s="3"/>
      <c r="B168" s="6"/>
      <c r="C168" s="6"/>
      <c r="D168" s="6"/>
      <c r="E168" s="6"/>
      <c r="F168" s="6"/>
      <c r="G168" s="6"/>
      <c r="H168" s="7"/>
      <c r="I168" s="7"/>
      <c r="J168" s="54"/>
    </row>
    <row r="169" spans="1:10" x14ac:dyDescent="0.3">
      <c r="A169" s="3"/>
      <c r="B169" s="6"/>
      <c r="C169" s="6"/>
      <c r="D169" s="6"/>
      <c r="E169" s="6"/>
      <c r="F169" s="6"/>
      <c r="G169" s="6"/>
      <c r="H169" s="7"/>
      <c r="I169" s="7"/>
      <c r="J169" s="54"/>
    </row>
    <row r="170" spans="1:10" x14ac:dyDescent="0.3">
      <c r="A170" s="3"/>
      <c r="B170" s="6"/>
      <c r="C170" s="6"/>
      <c r="D170" s="6"/>
      <c r="E170" s="6"/>
      <c r="F170" s="6"/>
      <c r="G170" s="6"/>
      <c r="H170" s="7"/>
      <c r="I170" s="7"/>
      <c r="J170" s="54"/>
    </row>
    <row r="171" spans="1:10" x14ac:dyDescent="0.3">
      <c r="A171" s="3"/>
      <c r="B171" s="6"/>
      <c r="C171" s="6"/>
      <c r="D171" s="6"/>
      <c r="E171" s="6"/>
      <c r="F171" s="6"/>
      <c r="G171" s="6"/>
      <c r="H171" s="7"/>
      <c r="I171" s="7"/>
      <c r="J171" s="54"/>
    </row>
    <row r="172" spans="1:10" x14ac:dyDescent="0.3">
      <c r="A172" s="3"/>
      <c r="B172" s="6"/>
      <c r="C172" s="6"/>
      <c r="D172" s="6"/>
      <c r="E172" s="6"/>
      <c r="F172" s="6"/>
      <c r="G172" s="6"/>
      <c r="H172" s="7"/>
      <c r="I172" s="7"/>
      <c r="J172" s="54"/>
    </row>
    <row r="173" spans="1:10" x14ac:dyDescent="0.3">
      <c r="A173" s="3"/>
      <c r="B173" s="6"/>
      <c r="C173" s="6"/>
      <c r="D173" s="6"/>
      <c r="E173" s="6"/>
      <c r="F173" s="6"/>
      <c r="G173" s="6"/>
      <c r="H173" s="7"/>
      <c r="I173" s="7"/>
      <c r="J173" s="54"/>
    </row>
    <row r="174" spans="1:10" x14ac:dyDescent="0.3">
      <c r="A174" s="3"/>
      <c r="B174" s="6"/>
      <c r="C174" s="6"/>
      <c r="D174" s="6"/>
      <c r="E174" s="6"/>
      <c r="F174" s="6"/>
      <c r="G174" s="6"/>
      <c r="H174" s="7"/>
      <c r="I174" s="7"/>
      <c r="J174" s="54"/>
    </row>
    <row r="175" spans="1:10" x14ac:dyDescent="0.3">
      <c r="A175" s="3"/>
      <c r="B175" s="6"/>
      <c r="C175" s="6"/>
      <c r="D175" s="6"/>
      <c r="E175" s="6"/>
      <c r="F175" s="6"/>
      <c r="G175" s="6"/>
      <c r="H175" s="7"/>
      <c r="I175" s="7"/>
      <c r="J175" s="54"/>
    </row>
    <row r="176" spans="1:10" x14ac:dyDescent="0.3">
      <c r="A176" s="3"/>
      <c r="B176" s="6"/>
      <c r="C176" s="6"/>
      <c r="D176" s="6"/>
      <c r="E176" s="6"/>
      <c r="F176" s="6"/>
      <c r="G176" s="6"/>
      <c r="H176" s="7"/>
      <c r="I176" s="7"/>
      <c r="J176" s="54"/>
    </row>
    <row r="177" spans="1:10" x14ac:dyDescent="0.3">
      <c r="A177" s="3"/>
      <c r="B177" s="6"/>
      <c r="C177" s="6"/>
      <c r="D177" s="6"/>
      <c r="E177" s="6"/>
      <c r="F177" s="6"/>
      <c r="G177" s="6"/>
      <c r="H177" s="7"/>
      <c r="I177" s="7"/>
      <c r="J177" s="54"/>
    </row>
    <row r="178" spans="1:10" x14ac:dyDescent="0.3">
      <c r="A178" s="3"/>
      <c r="B178" s="6"/>
      <c r="C178" s="6"/>
      <c r="D178" s="6"/>
      <c r="E178" s="6"/>
      <c r="F178" s="6"/>
      <c r="G178" s="6"/>
      <c r="H178" s="7"/>
      <c r="I178" s="7"/>
      <c r="J178" s="54"/>
    </row>
    <row r="179" spans="1:10" x14ac:dyDescent="0.3">
      <c r="A179" s="3"/>
      <c r="B179" s="6"/>
      <c r="C179" s="6"/>
      <c r="D179" s="6"/>
      <c r="E179" s="6"/>
      <c r="F179" s="6"/>
      <c r="G179" s="6"/>
      <c r="H179" s="7"/>
      <c r="I179" s="7"/>
      <c r="J179" s="54"/>
    </row>
    <row r="180" spans="1:10" x14ac:dyDescent="0.3">
      <c r="A180" s="3"/>
      <c r="B180" s="6"/>
      <c r="C180" s="6"/>
      <c r="D180" s="6"/>
      <c r="E180" s="6"/>
      <c r="F180" s="6"/>
      <c r="G180" s="6"/>
      <c r="H180" s="7"/>
      <c r="I180" s="7"/>
      <c r="J180" s="54"/>
    </row>
    <row r="181" spans="1:10" x14ac:dyDescent="0.3">
      <c r="A181" s="3"/>
      <c r="B181" s="6"/>
      <c r="C181" s="6"/>
      <c r="D181" s="6"/>
      <c r="E181" s="6"/>
      <c r="F181" s="6"/>
      <c r="G181" s="6"/>
      <c r="H181" s="7"/>
      <c r="I181" s="7"/>
      <c r="J181" s="54"/>
    </row>
    <row r="182" spans="1:10" x14ac:dyDescent="0.3">
      <c r="A182" s="3"/>
      <c r="B182" s="6"/>
      <c r="C182" s="6"/>
      <c r="D182" s="6"/>
      <c r="E182" s="6"/>
      <c r="F182" s="6"/>
      <c r="G182" s="6"/>
      <c r="H182" s="7"/>
      <c r="I182" s="7"/>
      <c r="J182" s="54"/>
    </row>
    <row r="183" spans="1:10" x14ac:dyDescent="0.3">
      <c r="A183" s="3"/>
      <c r="B183" s="6"/>
      <c r="C183" s="6"/>
      <c r="D183" s="6"/>
      <c r="E183" s="6"/>
      <c r="F183" s="6"/>
      <c r="G183" s="6"/>
      <c r="H183" s="7"/>
      <c r="I183" s="7"/>
      <c r="J183" s="54"/>
    </row>
    <row r="184" spans="1:10" x14ac:dyDescent="0.3">
      <c r="A184" s="3"/>
      <c r="B184" s="6"/>
      <c r="C184" s="6"/>
      <c r="D184" s="6"/>
      <c r="E184" s="6"/>
      <c r="F184" s="6"/>
      <c r="G184" s="6"/>
      <c r="H184" s="7"/>
      <c r="I184" s="7"/>
      <c r="J184" s="54"/>
    </row>
    <row r="185" spans="1:10" x14ac:dyDescent="0.3">
      <c r="A185" s="3"/>
      <c r="B185" s="6"/>
      <c r="C185" s="6"/>
      <c r="D185" s="6"/>
      <c r="E185" s="6"/>
      <c r="F185" s="6"/>
      <c r="G185" s="6"/>
      <c r="H185" s="7"/>
      <c r="I185" s="7"/>
      <c r="J185" s="54"/>
    </row>
    <row r="186" spans="1:10" x14ac:dyDescent="0.3">
      <c r="A186" s="3"/>
      <c r="B186" s="6"/>
      <c r="C186" s="6"/>
      <c r="D186" s="6"/>
      <c r="E186" s="6"/>
      <c r="F186" s="6"/>
      <c r="G186" s="6"/>
      <c r="H186" s="7"/>
      <c r="I186" s="7"/>
      <c r="J186" s="54"/>
    </row>
    <row r="187" spans="1:10" x14ac:dyDescent="0.3">
      <c r="A187" s="3"/>
      <c r="B187" s="6"/>
      <c r="C187" s="6"/>
      <c r="D187" s="6"/>
      <c r="E187" s="6"/>
      <c r="F187" s="6"/>
      <c r="G187" s="6"/>
      <c r="H187" s="7"/>
      <c r="I187" s="7"/>
      <c r="J187" s="54"/>
    </row>
    <row r="188" spans="1:10" x14ac:dyDescent="0.3">
      <c r="A188" s="3"/>
      <c r="B188" s="6"/>
      <c r="C188" s="6"/>
      <c r="D188" s="6"/>
      <c r="E188" s="6"/>
      <c r="F188" s="6"/>
      <c r="G188" s="6"/>
      <c r="H188" s="7"/>
      <c r="I188" s="7"/>
      <c r="J188" s="54"/>
    </row>
    <row r="189" spans="1:10" x14ac:dyDescent="0.3">
      <c r="A189" s="3"/>
      <c r="B189" s="6"/>
      <c r="C189" s="6"/>
      <c r="D189" s="6"/>
      <c r="E189" s="6"/>
      <c r="F189" s="6"/>
      <c r="G189" s="6"/>
      <c r="H189" s="7"/>
      <c r="I189" s="7"/>
      <c r="J189" s="54"/>
    </row>
    <row r="190" spans="1:10" x14ac:dyDescent="0.3">
      <c r="A190" s="3"/>
      <c r="B190" s="6"/>
      <c r="C190" s="6"/>
      <c r="D190" s="6"/>
      <c r="E190" s="6"/>
      <c r="F190" s="6"/>
      <c r="G190" s="6"/>
      <c r="H190" s="7"/>
      <c r="I190" s="7"/>
      <c r="J190" s="54"/>
    </row>
    <row r="191" spans="1:10" x14ac:dyDescent="0.3">
      <c r="A191" s="3"/>
      <c r="B191" s="6"/>
      <c r="C191" s="6"/>
      <c r="D191" s="6"/>
      <c r="E191" s="6"/>
      <c r="F191" s="6"/>
      <c r="G191" s="6"/>
      <c r="H191" s="7"/>
      <c r="I191" s="7"/>
      <c r="J191" s="54"/>
    </row>
    <row r="192" spans="1:10" x14ac:dyDescent="0.3">
      <c r="A192" s="3"/>
      <c r="B192" s="6"/>
      <c r="C192" s="6"/>
      <c r="D192" s="6"/>
      <c r="E192" s="6"/>
      <c r="F192" s="6"/>
      <c r="G192" s="6"/>
      <c r="H192" s="7"/>
      <c r="I192" s="7"/>
      <c r="J192" s="54"/>
    </row>
    <row r="193" spans="1:10" x14ac:dyDescent="0.3">
      <c r="A193" s="3"/>
      <c r="B193" s="6"/>
      <c r="C193" s="6"/>
      <c r="D193" s="6"/>
      <c r="E193" s="6"/>
      <c r="F193" s="6"/>
      <c r="G193" s="6"/>
      <c r="H193" s="7"/>
      <c r="I193" s="7"/>
      <c r="J193" s="54"/>
    </row>
    <row r="194" spans="1:10" x14ac:dyDescent="0.3">
      <c r="A194" s="3"/>
      <c r="B194" s="6"/>
      <c r="C194" s="6"/>
      <c r="D194" s="6"/>
      <c r="E194" s="6"/>
      <c r="F194" s="6"/>
      <c r="G194" s="6"/>
      <c r="H194" s="7"/>
      <c r="I194" s="7"/>
      <c r="J194" s="54"/>
    </row>
    <row r="195" spans="1:10" x14ac:dyDescent="0.3">
      <c r="A195" s="3"/>
      <c r="B195" s="6"/>
      <c r="C195" s="6"/>
      <c r="D195" s="6"/>
      <c r="E195" s="6"/>
      <c r="F195" s="6"/>
      <c r="G195" s="6"/>
      <c r="H195" s="7"/>
      <c r="I195" s="7"/>
      <c r="J195" s="54"/>
    </row>
    <row r="196" spans="1:10" x14ac:dyDescent="0.3">
      <c r="A196" s="3"/>
      <c r="B196" s="6"/>
      <c r="C196" s="6"/>
      <c r="D196" s="6"/>
      <c r="E196" s="6"/>
      <c r="F196" s="6"/>
      <c r="G196" s="6"/>
      <c r="H196" s="7"/>
      <c r="I196" s="7"/>
      <c r="J196" s="54"/>
    </row>
    <row r="197" spans="1:10" x14ac:dyDescent="0.3">
      <c r="A197" s="3"/>
      <c r="B197" s="6"/>
      <c r="C197" s="6"/>
      <c r="D197" s="6"/>
      <c r="E197" s="6"/>
      <c r="F197" s="6"/>
      <c r="G197" s="6"/>
      <c r="H197" s="7"/>
      <c r="I197" s="7"/>
      <c r="J197" s="54"/>
    </row>
    <row r="198" spans="1:10" x14ac:dyDescent="0.3">
      <c r="A198" s="3"/>
      <c r="B198" s="6"/>
      <c r="C198" s="6"/>
      <c r="D198" s="6"/>
      <c r="E198" s="6"/>
      <c r="F198" s="6"/>
      <c r="G198" s="6"/>
      <c r="H198" s="7"/>
      <c r="I198" s="7"/>
      <c r="J198" s="54"/>
    </row>
    <row r="199" spans="1:10" x14ac:dyDescent="0.3">
      <c r="A199" s="3"/>
      <c r="B199" s="6"/>
      <c r="C199" s="6"/>
      <c r="D199" s="6"/>
      <c r="E199" s="6"/>
      <c r="F199" s="6"/>
      <c r="G199" s="6"/>
      <c r="H199" s="7"/>
      <c r="I199" s="7"/>
      <c r="J199" s="54"/>
    </row>
    <row r="200" spans="1:10" x14ac:dyDescent="0.3">
      <c r="A200" s="3"/>
      <c r="B200" s="6"/>
      <c r="C200" s="6"/>
      <c r="D200" s="6"/>
      <c r="E200" s="6"/>
      <c r="F200" s="6"/>
      <c r="G200" s="6"/>
      <c r="H200" s="7"/>
      <c r="I200" s="7"/>
      <c r="J200" s="54"/>
    </row>
    <row r="201" spans="1:10" x14ac:dyDescent="0.3">
      <c r="A201" s="3"/>
      <c r="B201" s="6"/>
      <c r="C201" s="6"/>
      <c r="D201" s="6"/>
      <c r="E201" s="6"/>
      <c r="F201" s="6"/>
      <c r="G201" s="6"/>
      <c r="H201" s="7"/>
      <c r="I201" s="7"/>
      <c r="J201" s="54"/>
    </row>
    <row r="202" spans="1:10" x14ac:dyDescent="0.3">
      <c r="A202" s="3"/>
      <c r="B202" s="6"/>
      <c r="C202" s="6"/>
      <c r="D202" s="6"/>
      <c r="E202" s="6"/>
      <c r="F202" s="6"/>
      <c r="G202" s="6"/>
      <c r="H202" s="7"/>
      <c r="I202" s="7"/>
      <c r="J202" s="54"/>
    </row>
    <row r="203" spans="1:10" x14ac:dyDescent="0.3">
      <c r="A203" s="3"/>
      <c r="B203" s="6"/>
      <c r="C203" s="6"/>
      <c r="D203" s="6"/>
      <c r="E203" s="6"/>
      <c r="F203" s="6"/>
      <c r="G203" s="6"/>
      <c r="H203" s="7"/>
      <c r="I203" s="7"/>
      <c r="J203" s="54"/>
    </row>
    <row r="204" spans="1:10" x14ac:dyDescent="0.3">
      <c r="A204" s="3"/>
      <c r="B204" s="6"/>
      <c r="C204" s="6"/>
      <c r="D204" s="6"/>
      <c r="E204" s="6"/>
      <c r="F204" s="6"/>
      <c r="G204" s="6"/>
      <c r="H204" s="7"/>
      <c r="I204" s="7"/>
      <c r="J204" s="54"/>
    </row>
    <row r="205" spans="1:10" x14ac:dyDescent="0.3">
      <c r="A205" s="3"/>
      <c r="B205" s="6"/>
      <c r="C205" s="6"/>
      <c r="D205" s="6"/>
      <c r="E205" s="6"/>
      <c r="F205" s="6"/>
      <c r="G205" s="6"/>
      <c r="H205" s="7"/>
      <c r="I205" s="7"/>
      <c r="J205" s="54"/>
    </row>
    <row r="206" spans="1:10" x14ac:dyDescent="0.3">
      <c r="A206" s="3"/>
      <c r="B206" s="6"/>
      <c r="C206" s="6"/>
      <c r="D206" s="6"/>
      <c r="E206" s="6"/>
      <c r="F206" s="6"/>
      <c r="G206" s="6"/>
      <c r="H206" s="7"/>
      <c r="I206" s="7"/>
      <c r="J206" s="54"/>
    </row>
    <row r="207" spans="1:10" x14ac:dyDescent="0.3">
      <c r="A207" s="3"/>
      <c r="B207" s="6"/>
      <c r="C207" s="6"/>
      <c r="D207" s="6"/>
      <c r="E207" s="6"/>
      <c r="F207" s="6"/>
      <c r="G207" s="6"/>
      <c r="H207" s="7"/>
      <c r="I207" s="7"/>
      <c r="J207" s="54"/>
    </row>
    <row r="208" spans="1:10" x14ac:dyDescent="0.3">
      <c r="A208" s="3"/>
      <c r="B208" s="6"/>
      <c r="C208" s="6"/>
      <c r="D208" s="6"/>
      <c r="E208" s="6"/>
      <c r="F208" s="6"/>
      <c r="G208" s="6"/>
      <c r="H208" s="7"/>
      <c r="I208" s="7"/>
      <c r="J208" s="54"/>
    </row>
    <row r="209" spans="1:10" x14ac:dyDescent="0.3">
      <c r="A209" s="3"/>
      <c r="B209" s="6"/>
      <c r="C209" s="6"/>
      <c r="D209" s="6"/>
      <c r="E209" s="6"/>
      <c r="F209" s="6"/>
      <c r="G209" s="6"/>
      <c r="H209" s="7"/>
      <c r="I209" s="7"/>
      <c r="J209" s="54"/>
    </row>
    <row r="210" spans="1:10" x14ac:dyDescent="0.3">
      <c r="A210" s="3"/>
      <c r="B210" s="6"/>
      <c r="C210" s="6"/>
      <c r="D210" s="6"/>
      <c r="E210" s="6"/>
      <c r="F210" s="6"/>
      <c r="G210" s="6"/>
      <c r="H210" s="7"/>
      <c r="I210" s="7"/>
      <c r="J210" s="54"/>
    </row>
    <row r="211" spans="1:10" x14ac:dyDescent="0.3">
      <c r="A211" s="3"/>
      <c r="B211" s="6"/>
      <c r="C211" s="6"/>
      <c r="D211" s="6"/>
      <c r="E211" s="6"/>
      <c r="F211" s="6"/>
      <c r="G211" s="6"/>
      <c r="H211" s="7"/>
      <c r="I211" s="7"/>
      <c r="J211" s="54"/>
    </row>
    <row r="212" spans="1:10" x14ac:dyDescent="0.3">
      <c r="A212" s="3"/>
      <c r="B212" s="6"/>
      <c r="C212" s="6"/>
      <c r="D212" s="6"/>
      <c r="E212" s="6"/>
      <c r="F212" s="6"/>
      <c r="G212" s="6"/>
      <c r="H212" s="7"/>
      <c r="I212" s="7"/>
      <c r="J212" s="54"/>
    </row>
    <row r="213" spans="1:10" x14ac:dyDescent="0.3">
      <c r="A213" s="3"/>
      <c r="B213" s="6"/>
      <c r="C213" s="6"/>
      <c r="D213" s="6"/>
      <c r="E213" s="6"/>
      <c r="F213" s="6"/>
      <c r="G213" s="6"/>
      <c r="H213" s="7"/>
      <c r="I213" s="7"/>
      <c r="J213" s="54"/>
    </row>
    <row r="214" spans="1:10" x14ac:dyDescent="0.3">
      <c r="A214" s="3"/>
      <c r="B214" s="6"/>
      <c r="C214" s="6"/>
      <c r="D214" s="6"/>
      <c r="E214" s="6"/>
      <c r="F214" s="6"/>
      <c r="G214" s="6"/>
      <c r="H214" s="7"/>
      <c r="I214" s="7"/>
      <c r="J214" s="54"/>
    </row>
    <row r="215" spans="1:10" x14ac:dyDescent="0.3">
      <c r="A215" s="3"/>
      <c r="B215" s="6"/>
      <c r="C215" s="6"/>
      <c r="D215" s="6"/>
      <c r="E215" s="6"/>
      <c r="F215" s="6"/>
      <c r="G215" s="6"/>
      <c r="H215" s="7"/>
      <c r="I215" s="7"/>
      <c r="J215" s="54"/>
    </row>
    <row r="216" spans="1:10" x14ac:dyDescent="0.3">
      <c r="A216" s="3"/>
      <c r="B216" s="6"/>
      <c r="C216" s="6"/>
      <c r="D216" s="6"/>
      <c r="E216" s="6"/>
      <c r="F216" s="6"/>
      <c r="G216" s="6"/>
      <c r="H216" s="7"/>
      <c r="I216" s="7"/>
      <c r="J216" s="54"/>
    </row>
    <row r="217" spans="1:10" x14ac:dyDescent="0.3">
      <c r="A217" s="3"/>
      <c r="B217" s="6"/>
      <c r="C217" s="6"/>
      <c r="D217" s="6"/>
      <c r="E217" s="6"/>
      <c r="F217" s="6"/>
      <c r="G217" s="6"/>
      <c r="H217" s="7"/>
      <c r="I217" s="7"/>
      <c r="J217" s="54"/>
    </row>
    <row r="218" spans="1:10" x14ac:dyDescent="0.3">
      <c r="A218" s="3"/>
      <c r="B218" s="6"/>
      <c r="C218" s="6"/>
      <c r="D218" s="6"/>
      <c r="E218" s="6"/>
      <c r="F218" s="6"/>
      <c r="G218" s="6"/>
      <c r="H218" s="7"/>
      <c r="I218" s="7"/>
      <c r="J218" s="54"/>
    </row>
    <row r="219" spans="1:10" x14ac:dyDescent="0.3">
      <c r="A219" s="3"/>
      <c r="B219" s="6"/>
      <c r="C219" s="6"/>
      <c r="D219" s="6"/>
      <c r="E219" s="6"/>
      <c r="F219" s="6"/>
      <c r="G219" s="6"/>
      <c r="H219" s="7"/>
      <c r="I219" s="7"/>
      <c r="J219" s="54"/>
    </row>
    <row r="220" spans="1:10" x14ac:dyDescent="0.3">
      <c r="A220" s="3"/>
      <c r="B220" s="6"/>
      <c r="C220" s="6"/>
      <c r="D220" s="6"/>
      <c r="E220" s="6"/>
      <c r="F220" s="6"/>
      <c r="G220" s="6"/>
      <c r="H220" s="7"/>
      <c r="I220" s="7"/>
      <c r="J220" s="54"/>
    </row>
    <row r="221" spans="1:10" x14ac:dyDescent="0.3">
      <c r="A221" s="3"/>
      <c r="B221" s="6"/>
      <c r="C221" s="6"/>
      <c r="D221" s="6"/>
      <c r="E221" s="6"/>
      <c r="F221" s="6"/>
      <c r="G221" s="6"/>
      <c r="H221" s="7"/>
      <c r="I221" s="7"/>
      <c r="J221" s="54"/>
    </row>
    <row r="222" spans="1:10" x14ac:dyDescent="0.3">
      <c r="A222" s="3"/>
      <c r="B222" s="6"/>
      <c r="C222" s="6"/>
      <c r="D222" s="6"/>
      <c r="E222" s="6"/>
      <c r="F222" s="6"/>
      <c r="G222" s="6"/>
      <c r="H222" s="7"/>
      <c r="I222" s="7"/>
      <c r="J222" s="54"/>
    </row>
    <row r="223" spans="1:10" x14ac:dyDescent="0.3">
      <c r="A223" s="3"/>
      <c r="B223" s="6"/>
      <c r="C223" s="6"/>
      <c r="D223" s="6"/>
      <c r="E223" s="6"/>
      <c r="F223" s="6"/>
      <c r="G223" s="6"/>
      <c r="H223" s="7"/>
      <c r="I223" s="7"/>
      <c r="J223" s="54"/>
    </row>
    <row r="224" spans="1:10" x14ac:dyDescent="0.3">
      <c r="A224" s="3"/>
      <c r="B224" s="6"/>
      <c r="C224" s="6"/>
      <c r="D224" s="6"/>
      <c r="E224" s="6"/>
      <c r="F224" s="6"/>
      <c r="G224" s="6"/>
      <c r="H224" s="7"/>
      <c r="I224" s="7"/>
      <c r="J224" s="54"/>
    </row>
    <row r="225" spans="1:10" x14ac:dyDescent="0.3">
      <c r="A225" s="3"/>
      <c r="B225" s="6"/>
      <c r="C225" s="6"/>
      <c r="D225" s="6"/>
      <c r="E225" s="6"/>
      <c r="F225" s="6"/>
      <c r="G225" s="6"/>
      <c r="H225" s="7"/>
      <c r="I225" s="7"/>
      <c r="J225" s="54"/>
    </row>
    <row r="226" spans="1:10" x14ac:dyDescent="0.3">
      <c r="A226" s="3"/>
      <c r="B226" s="6"/>
      <c r="C226" s="6"/>
      <c r="D226" s="6"/>
      <c r="E226" s="6"/>
      <c r="F226" s="6"/>
      <c r="G226" s="6"/>
      <c r="H226" s="7"/>
      <c r="I226" s="7"/>
      <c r="J226" s="54"/>
    </row>
    <row r="227" spans="1:10" x14ac:dyDescent="0.3">
      <c r="A227" s="3"/>
      <c r="B227" s="6"/>
      <c r="C227" s="6"/>
      <c r="D227" s="6"/>
      <c r="E227" s="6"/>
      <c r="F227" s="6"/>
      <c r="G227" s="6"/>
      <c r="H227" s="7"/>
      <c r="I227" s="7"/>
      <c r="J227" s="54"/>
    </row>
    <row r="228" spans="1:10" x14ac:dyDescent="0.3">
      <c r="A228" s="3"/>
      <c r="B228" s="6"/>
      <c r="C228" s="6"/>
      <c r="D228" s="6"/>
      <c r="E228" s="6"/>
      <c r="F228" s="6"/>
      <c r="G228" s="6"/>
      <c r="H228" s="7"/>
      <c r="I228" s="7"/>
      <c r="J228" s="54"/>
    </row>
    <row r="229" spans="1:10" x14ac:dyDescent="0.3">
      <c r="A229" s="3"/>
      <c r="B229" s="6"/>
      <c r="C229" s="6"/>
      <c r="D229" s="6"/>
      <c r="E229" s="6"/>
      <c r="F229" s="6"/>
      <c r="G229" s="6"/>
      <c r="H229" s="7"/>
      <c r="I229" s="7"/>
      <c r="J229" s="54"/>
    </row>
    <row r="230" spans="1:10" x14ac:dyDescent="0.3">
      <c r="A230" s="3"/>
      <c r="B230" s="6"/>
      <c r="C230" s="6"/>
      <c r="D230" s="6"/>
      <c r="E230" s="6"/>
      <c r="F230" s="6"/>
      <c r="G230" s="6"/>
      <c r="H230" s="7"/>
      <c r="I230" s="7"/>
      <c r="J230" s="54"/>
    </row>
    <row r="231" spans="1:10" x14ac:dyDescent="0.3">
      <c r="A231" s="3"/>
      <c r="B231" s="6"/>
      <c r="C231" s="6"/>
      <c r="D231" s="6"/>
      <c r="E231" s="6"/>
      <c r="F231" s="6"/>
      <c r="G231" s="6"/>
      <c r="H231" s="7"/>
      <c r="I231" s="7"/>
      <c r="J231" s="54"/>
    </row>
    <row r="232" spans="1:10" x14ac:dyDescent="0.3">
      <c r="A232" s="3"/>
      <c r="B232" s="6"/>
      <c r="C232" s="6"/>
      <c r="D232" s="6"/>
      <c r="E232" s="6"/>
      <c r="F232" s="6"/>
      <c r="G232" s="6"/>
      <c r="H232" s="7"/>
      <c r="I232" s="7"/>
      <c r="J232" s="54"/>
    </row>
    <row r="233" spans="1:10" x14ac:dyDescent="0.3">
      <c r="A233" s="3"/>
      <c r="B233" s="6"/>
      <c r="C233" s="6"/>
      <c r="D233" s="6"/>
      <c r="E233" s="6"/>
      <c r="F233" s="6"/>
      <c r="G233" s="6"/>
      <c r="H233" s="7"/>
      <c r="I233" s="7"/>
      <c r="J233" s="54"/>
    </row>
    <row r="234" spans="1:10" x14ac:dyDescent="0.3">
      <c r="A234" s="3"/>
      <c r="B234" s="6"/>
      <c r="C234" s="6"/>
      <c r="D234" s="6"/>
      <c r="E234" s="6"/>
      <c r="F234" s="6"/>
      <c r="G234" s="6"/>
      <c r="H234" s="7"/>
      <c r="I234" s="7"/>
      <c r="J234" s="54"/>
    </row>
    <row r="235" spans="1:10" x14ac:dyDescent="0.3">
      <c r="A235" s="3"/>
      <c r="B235" s="6"/>
      <c r="C235" s="6"/>
      <c r="D235" s="6"/>
      <c r="E235" s="6"/>
      <c r="F235" s="6"/>
      <c r="G235" s="6"/>
      <c r="H235" s="7"/>
      <c r="I235" s="7"/>
      <c r="J235" s="54"/>
    </row>
    <row r="236" spans="1:10" x14ac:dyDescent="0.3">
      <c r="A236" s="3"/>
      <c r="B236" s="6"/>
      <c r="C236" s="6"/>
      <c r="D236" s="6"/>
      <c r="E236" s="6"/>
      <c r="F236" s="6"/>
      <c r="G236" s="6"/>
      <c r="H236" s="7"/>
      <c r="I236" s="7"/>
      <c r="J236" s="54"/>
    </row>
    <row r="237" spans="1:10" x14ac:dyDescent="0.3">
      <c r="A237" s="3"/>
      <c r="B237" s="6"/>
      <c r="C237" s="6"/>
      <c r="D237" s="6"/>
      <c r="E237" s="6"/>
      <c r="F237" s="6"/>
      <c r="G237" s="6"/>
      <c r="H237" s="7"/>
      <c r="I237" s="7"/>
      <c r="J237" s="54"/>
    </row>
    <row r="238" spans="1:10" x14ac:dyDescent="0.3">
      <c r="A238" s="3"/>
      <c r="B238" s="6"/>
      <c r="C238" s="6"/>
      <c r="D238" s="6"/>
      <c r="E238" s="6"/>
      <c r="F238" s="6"/>
      <c r="G238" s="6"/>
      <c r="H238" s="7"/>
      <c r="I238" s="7"/>
      <c r="J238" s="54"/>
    </row>
    <row r="239" spans="1:10" x14ac:dyDescent="0.3">
      <c r="A239" s="3"/>
      <c r="B239" s="6"/>
      <c r="C239" s="6"/>
      <c r="D239" s="6"/>
      <c r="E239" s="6"/>
      <c r="F239" s="6"/>
      <c r="G239" s="6"/>
      <c r="H239" s="7"/>
      <c r="I239" s="7"/>
      <c r="J239" s="54"/>
    </row>
    <row r="240" spans="1:10" x14ac:dyDescent="0.3">
      <c r="A240" s="3"/>
      <c r="B240" s="6"/>
      <c r="C240" s="6"/>
      <c r="D240" s="6"/>
      <c r="E240" s="6"/>
      <c r="F240" s="6"/>
      <c r="G240" s="6"/>
      <c r="H240" s="7"/>
      <c r="I240" s="7"/>
      <c r="J240" s="54"/>
    </row>
    <row r="241" spans="1:10" x14ac:dyDescent="0.3">
      <c r="A241" s="3"/>
      <c r="B241" s="6"/>
      <c r="C241" s="6"/>
      <c r="D241" s="6"/>
      <c r="E241" s="6"/>
      <c r="F241" s="6"/>
      <c r="G241" s="6"/>
      <c r="H241" s="7"/>
      <c r="I241" s="7"/>
      <c r="J241" s="54"/>
    </row>
    <row r="242" spans="1:10" x14ac:dyDescent="0.3">
      <c r="A242" s="3"/>
      <c r="B242" s="6"/>
      <c r="C242" s="6"/>
      <c r="D242" s="6"/>
      <c r="E242" s="6"/>
      <c r="F242" s="6"/>
      <c r="G242" s="6"/>
      <c r="H242" s="7"/>
      <c r="I242" s="7"/>
      <c r="J242" s="54"/>
    </row>
    <row r="243" spans="1:10" x14ac:dyDescent="0.3">
      <c r="A243" s="3"/>
      <c r="B243" s="6"/>
      <c r="C243" s="6"/>
      <c r="D243" s="6"/>
      <c r="E243" s="6"/>
      <c r="F243" s="6"/>
      <c r="G243" s="6"/>
      <c r="H243" s="7"/>
      <c r="I243" s="7"/>
      <c r="J243" s="54"/>
    </row>
    <row r="244" spans="1:10" x14ac:dyDescent="0.3">
      <c r="A244" s="3"/>
      <c r="B244" s="6"/>
      <c r="C244" s="6"/>
      <c r="D244" s="6"/>
      <c r="E244" s="6"/>
      <c r="F244" s="6"/>
      <c r="G244" s="6"/>
      <c r="H244" s="7"/>
      <c r="I244" s="7"/>
      <c r="J244" s="54"/>
    </row>
    <row r="245" spans="1:10" x14ac:dyDescent="0.3">
      <c r="A245" s="3"/>
      <c r="B245" s="6"/>
      <c r="C245" s="6"/>
      <c r="D245" s="6"/>
      <c r="E245" s="6"/>
      <c r="F245" s="6"/>
      <c r="G245" s="6"/>
      <c r="H245" s="7"/>
      <c r="I245" s="7"/>
      <c r="J245" s="54"/>
    </row>
    <row r="246" spans="1:10" x14ac:dyDescent="0.3">
      <c r="A246" s="3"/>
      <c r="B246" s="6"/>
      <c r="C246" s="6"/>
      <c r="D246" s="6"/>
      <c r="E246" s="6"/>
      <c r="F246" s="6"/>
      <c r="G246" s="6"/>
      <c r="H246" s="7"/>
      <c r="I246" s="7"/>
      <c r="J246" s="54"/>
    </row>
    <row r="247" spans="1:10" x14ac:dyDescent="0.3">
      <c r="A247" s="3"/>
      <c r="B247" s="6"/>
      <c r="C247" s="6"/>
      <c r="D247" s="6"/>
      <c r="E247" s="6"/>
      <c r="F247" s="6"/>
      <c r="G247" s="6"/>
      <c r="H247" s="7"/>
      <c r="I247" s="7"/>
      <c r="J247" s="54"/>
    </row>
    <row r="248" spans="1:10" x14ac:dyDescent="0.3">
      <c r="A248" s="3"/>
      <c r="B248" s="6"/>
      <c r="C248" s="6"/>
      <c r="D248" s="6"/>
      <c r="E248" s="6"/>
      <c r="F248" s="6"/>
      <c r="G248" s="6"/>
      <c r="H248" s="7"/>
      <c r="I248" s="7"/>
      <c r="J248" s="54"/>
    </row>
    <row r="249" spans="1:10" x14ac:dyDescent="0.3">
      <c r="A249" s="3"/>
      <c r="B249" s="6"/>
      <c r="C249" s="6"/>
      <c r="D249" s="6"/>
      <c r="E249" s="6"/>
      <c r="F249" s="6"/>
      <c r="G249" s="6"/>
      <c r="H249" s="7"/>
      <c r="I249" s="7"/>
      <c r="J249" s="54"/>
    </row>
    <row r="250" spans="1:10" x14ac:dyDescent="0.3">
      <c r="A250" s="3"/>
      <c r="B250" s="6"/>
      <c r="C250" s="6"/>
      <c r="D250" s="6"/>
      <c r="E250" s="6"/>
      <c r="F250" s="6"/>
      <c r="G250" s="6"/>
      <c r="H250" s="7"/>
      <c r="I250" s="7"/>
      <c r="J250" s="54"/>
    </row>
    <row r="251" spans="1:10" x14ac:dyDescent="0.3">
      <c r="A251" s="3"/>
      <c r="B251" s="6"/>
      <c r="C251" s="6"/>
      <c r="D251" s="6"/>
      <c r="E251" s="6"/>
      <c r="F251" s="6"/>
      <c r="G251" s="6"/>
      <c r="H251" s="7"/>
      <c r="I251" s="7"/>
      <c r="J251" s="54"/>
    </row>
    <row r="252" spans="1:10" x14ac:dyDescent="0.3">
      <c r="A252" s="3"/>
      <c r="B252" s="6"/>
      <c r="C252" s="6"/>
      <c r="D252" s="6"/>
      <c r="E252" s="6"/>
      <c r="F252" s="6"/>
      <c r="G252" s="6"/>
      <c r="H252" s="7"/>
      <c r="I252" s="7"/>
      <c r="J252" s="54"/>
    </row>
    <row r="253" spans="1:10" x14ac:dyDescent="0.3">
      <c r="A253" s="3"/>
      <c r="B253" s="6"/>
      <c r="C253" s="6"/>
      <c r="D253" s="6"/>
      <c r="E253" s="6"/>
      <c r="F253" s="6"/>
      <c r="G253" s="6"/>
      <c r="H253" s="7"/>
      <c r="I253" s="7"/>
      <c r="J253" s="54"/>
    </row>
    <row r="254" spans="1:10" x14ac:dyDescent="0.3">
      <c r="A254" s="3"/>
      <c r="B254" s="6"/>
      <c r="C254" s="6"/>
      <c r="D254" s="6"/>
      <c r="E254" s="6"/>
      <c r="F254" s="6"/>
      <c r="G254" s="6"/>
      <c r="H254" s="7"/>
      <c r="I254" s="7"/>
      <c r="J254" s="54"/>
    </row>
    <row r="255" spans="1:10" x14ac:dyDescent="0.3">
      <c r="A255" s="3"/>
      <c r="B255" s="6"/>
      <c r="C255" s="6"/>
      <c r="D255" s="6"/>
      <c r="E255" s="6"/>
      <c r="F255" s="6"/>
      <c r="G255" s="6"/>
      <c r="H255" s="7"/>
      <c r="I255" s="7"/>
      <c r="J255" s="54"/>
    </row>
    <row r="256" spans="1:10" x14ac:dyDescent="0.3">
      <c r="A256" s="3"/>
      <c r="B256" s="6"/>
      <c r="C256" s="6"/>
      <c r="D256" s="6"/>
      <c r="E256" s="6"/>
      <c r="F256" s="6"/>
      <c r="G256" s="6"/>
      <c r="H256" s="7"/>
      <c r="I256" s="7"/>
      <c r="J256" s="54"/>
    </row>
    <row r="257" spans="1:10" x14ac:dyDescent="0.3">
      <c r="A257" s="3"/>
      <c r="B257" s="6"/>
      <c r="C257" s="6"/>
      <c r="D257" s="6"/>
      <c r="E257" s="6"/>
      <c r="F257" s="6"/>
      <c r="G257" s="6"/>
      <c r="H257" s="7"/>
      <c r="I257" s="7"/>
      <c r="J257" s="54"/>
    </row>
    <row r="258" spans="1:10" x14ac:dyDescent="0.3">
      <c r="A258" s="3"/>
      <c r="B258" s="6"/>
      <c r="C258" s="6"/>
      <c r="D258" s="6"/>
      <c r="E258" s="6"/>
      <c r="F258" s="6"/>
      <c r="G258" s="6"/>
      <c r="H258" s="7"/>
      <c r="I258" s="7"/>
      <c r="J258" s="54"/>
    </row>
    <row r="259" spans="1:10" x14ac:dyDescent="0.3">
      <c r="A259" s="3"/>
      <c r="B259" s="6"/>
      <c r="C259" s="6"/>
      <c r="D259" s="6"/>
      <c r="E259" s="6"/>
      <c r="F259" s="6"/>
      <c r="G259" s="6"/>
      <c r="H259" s="7"/>
      <c r="I259" s="7"/>
      <c r="J259" s="54"/>
    </row>
    <row r="260" spans="1:10" x14ac:dyDescent="0.3">
      <c r="A260" s="3"/>
      <c r="B260" s="6"/>
      <c r="C260" s="6"/>
      <c r="D260" s="6"/>
      <c r="E260" s="6"/>
      <c r="F260" s="6"/>
      <c r="G260" s="6"/>
      <c r="H260" s="7"/>
      <c r="I260" s="7"/>
      <c r="J260" s="54"/>
    </row>
    <row r="261" spans="1:10" x14ac:dyDescent="0.3">
      <c r="A261" s="3"/>
      <c r="B261" s="6"/>
      <c r="C261" s="6"/>
      <c r="D261" s="6"/>
      <c r="E261" s="6"/>
      <c r="F261" s="6"/>
      <c r="G261" s="6"/>
      <c r="H261" s="7"/>
      <c r="I261" s="7"/>
      <c r="J261" s="54"/>
    </row>
    <row r="262" spans="1:10" x14ac:dyDescent="0.3">
      <c r="A262" s="3"/>
      <c r="B262" s="6"/>
      <c r="C262" s="6"/>
      <c r="D262" s="6"/>
      <c r="E262" s="6"/>
      <c r="F262" s="6"/>
      <c r="G262" s="6"/>
      <c r="H262" s="7"/>
      <c r="I262" s="7"/>
      <c r="J262" s="54"/>
    </row>
    <row r="263" spans="1:10" x14ac:dyDescent="0.3">
      <c r="A263" s="3"/>
      <c r="B263" s="6"/>
      <c r="C263" s="6"/>
      <c r="D263" s="6"/>
      <c r="E263" s="6"/>
      <c r="F263" s="6"/>
      <c r="G263" s="6"/>
      <c r="H263" s="7"/>
      <c r="I263" s="7"/>
      <c r="J263" s="54"/>
    </row>
    <row r="264" spans="1:10" x14ac:dyDescent="0.3">
      <c r="A264" s="3"/>
      <c r="B264" s="6"/>
      <c r="C264" s="6"/>
      <c r="D264" s="6"/>
      <c r="E264" s="6"/>
      <c r="F264" s="6"/>
      <c r="G264" s="6"/>
      <c r="H264" s="7"/>
      <c r="I264" s="7"/>
      <c r="J264" s="54"/>
    </row>
    <row r="265" spans="1:10" x14ac:dyDescent="0.3">
      <c r="A265" s="3"/>
      <c r="B265" s="6"/>
      <c r="C265" s="6"/>
      <c r="D265" s="6"/>
      <c r="E265" s="6"/>
      <c r="F265" s="6"/>
      <c r="G265" s="6"/>
      <c r="H265" s="7"/>
      <c r="I265" s="7"/>
      <c r="J265" s="54"/>
    </row>
    <row r="266" spans="1:10" x14ac:dyDescent="0.3">
      <c r="A266" s="3"/>
      <c r="B266" s="6"/>
      <c r="C266" s="6"/>
      <c r="D266" s="6"/>
      <c r="E266" s="6"/>
      <c r="F266" s="6"/>
      <c r="G266" s="6"/>
      <c r="H266" s="7"/>
      <c r="I266" s="7"/>
      <c r="J266" s="54"/>
    </row>
    <row r="267" spans="1:10" x14ac:dyDescent="0.3">
      <c r="A267" s="3"/>
      <c r="B267" s="6"/>
      <c r="C267" s="6"/>
      <c r="D267" s="6"/>
      <c r="E267" s="6"/>
      <c r="F267" s="6"/>
      <c r="G267" s="6"/>
      <c r="H267" s="7"/>
      <c r="I267" s="7"/>
      <c r="J267" s="54"/>
    </row>
    <row r="268" spans="1:10" x14ac:dyDescent="0.3">
      <c r="A268" s="3"/>
      <c r="B268" s="6"/>
      <c r="C268" s="6"/>
      <c r="D268" s="6"/>
      <c r="E268" s="6"/>
      <c r="F268" s="6"/>
      <c r="G268" s="6"/>
      <c r="H268" s="7"/>
      <c r="I268" s="7"/>
      <c r="J268" s="54"/>
    </row>
    <row r="269" spans="1:10" x14ac:dyDescent="0.3">
      <c r="A269" s="3"/>
      <c r="B269" s="6"/>
      <c r="C269" s="6"/>
      <c r="D269" s="6"/>
      <c r="E269" s="6"/>
      <c r="F269" s="6"/>
      <c r="G269" s="6"/>
      <c r="H269" s="7"/>
      <c r="I269" s="7"/>
      <c r="J269" s="54"/>
    </row>
    <row r="270" spans="1:10" x14ac:dyDescent="0.3">
      <c r="A270" s="3"/>
      <c r="B270" s="6"/>
      <c r="C270" s="6"/>
      <c r="D270" s="6"/>
      <c r="E270" s="6"/>
      <c r="F270" s="6"/>
      <c r="G270" s="6"/>
      <c r="H270" s="7"/>
      <c r="I270" s="7"/>
      <c r="J270" s="54"/>
    </row>
    <row r="271" spans="1:10" x14ac:dyDescent="0.3">
      <c r="A271" s="3"/>
      <c r="B271" s="6"/>
      <c r="C271" s="6"/>
      <c r="D271" s="6"/>
      <c r="E271" s="6"/>
      <c r="F271" s="6"/>
      <c r="G271" s="6"/>
      <c r="H271" s="7"/>
      <c r="I271" s="7"/>
      <c r="J271" s="54"/>
    </row>
    <row r="272" spans="1:10" x14ac:dyDescent="0.3">
      <c r="A272" s="3"/>
      <c r="B272" s="6"/>
      <c r="C272" s="6"/>
      <c r="D272" s="6"/>
      <c r="E272" s="6"/>
      <c r="F272" s="6"/>
      <c r="G272" s="6"/>
      <c r="H272" s="7"/>
      <c r="I272" s="7"/>
      <c r="J272" s="54"/>
    </row>
    <row r="273" spans="1:10" x14ac:dyDescent="0.3">
      <c r="A273" s="3"/>
      <c r="B273" s="6"/>
      <c r="C273" s="6"/>
      <c r="D273" s="6"/>
      <c r="E273" s="6"/>
      <c r="F273" s="6"/>
      <c r="G273" s="6"/>
      <c r="H273" s="7"/>
      <c r="I273" s="7"/>
      <c r="J273" s="54"/>
    </row>
    <row r="274" spans="1:10" x14ac:dyDescent="0.3">
      <c r="A274" s="3"/>
      <c r="B274" s="6"/>
      <c r="C274" s="6"/>
      <c r="D274" s="6"/>
      <c r="E274" s="6"/>
      <c r="F274" s="6"/>
      <c r="G274" s="6"/>
      <c r="H274" s="7"/>
      <c r="I274" s="7"/>
      <c r="J274" s="54"/>
    </row>
    <row r="275" spans="1:10" x14ac:dyDescent="0.3">
      <c r="A275" s="3"/>
      <c r="B275" s="6"/>
      <c r="C275" s="6"/>
      <c r="D275" s="6"/>
      <c r="E275" s="6"/>
      <c r="F275" s="6"/>
      <c r="G275" s="6"/>
      <c r="H275" s="7"/>
      <c r="I275" s="7"/>
      <c r="J275" s="54"/>
    </row>
    <row r="276" spans="1:10" x14ac:dyDescent="0.3">
      <c r="A276" s="3"/>
      <c r="B276" s="6"/>
      <c r="C276" s="6"/>
      <c r="D276" s="6"/>
      <c r="E276" s="6"/>
      <c r="F276" s="6"/>
      <c r="G276" s="6"/>
      <c r="H276" s="7"/>
      <c r="I276" s="7"/>
      <c r="J276" s="54"/>
    </row>
    <row r="277" spans="1:10" x14ac:dyDescent="0.3">
      <c r="A277" s="3"/>
      <c r="B277" s="6"/>
      <c r="C277" s="6"/>
      <c r="D277" s="6"/>
      <c r="E277" s="6"/>
      <c r="F277" s="6"/>
      <c r="G277" s="6"/>
      <c r="H277" s="7"/>
      <c r="I277" s="7"/>
      <c r="J277" s="54"/>
    </row>
    <row r="278" spans="1:10" x14ac:dyDescent="0.3">
      <c r="A278" s="3"/>
      <c r="B278" s="6"/>
      <c r="C278" s="6"/>
      <c r="D278" s="6"/>
      <c r="E278" s="6"/>
      <c r="F278" s="6"/>
      <c r="G278" s="6"/>
      <c r="H278" s="7"/>
      <c r="I278" s="7"/>
      <c r="J278" s="54"/>
    </row>
    <row r="279" spans="1:10" x14ac:dyDescent="0.3">
      <c r="A279" s="3"/>
      <c r="B279" s="6"/>
      <c r="C279" s="6"/>
      <c r="D279" s="6"/>
      <c r="E279" s="6"/>
      <c r="F279" s="6"/>
      <c r="G279" s="6"/>
      <c r="H279" s="7"/>
      <c r="I279" s="7"/>
      <c r="J279" s="54"/>
    </row>
    <row r="280" spans="1:10" x14ac:dyDescent="0.3">
      <c r="A280" s="3"/>
      <c r="B280" s="6"/>
      <c r="C280" s="6"/>
      <c r="D280" s="6"/>
      <c r="E280" s="6"/>
      <c r="F280" s="6"/>
      <c r="G280" s="6"/>
      <c r="H280" s="7"/>
      <c r="I280" s="7"/>
      <c r="J280" s="54"/>
    </row>
    <row r="281" spans="1:10" x14ac:dyDescent="0.3">
      <c r="A281" s="3"/>
      <c r="B281" s="6"/>
      <c r="C281" s="6"/>
      <c r="D281" s="6"/>
      <c r="E281" s="6"/>
      <c r="F281" s="6"/>
      <c r="G281" s="6"/>
      <c r="H281" s="7"/>
      <c r="I281" s="7"/>
      <c r="J281" s="54"/>
    </row>
    <row r="282" spans="1:10" x14ac:dyDescent="0.3">
      <c r="A282" s="3"/>
      <c r="B282" s="6"/>
      <c r="C282" s="6"/>
      <c r="D282" s="6"/>
      <c r="E282" s="6"/>
      <c r="F282" s="6"/>
      <c r="G282" s="6"/>
      <c r="H282" s="7"/>
      <c r="I282" s="7"/>
      <c r="J282" s="54"/>
    </row>
    <row r="283" spans="1:10" x14ac:dyDescent="0.3">
      <c r="A283" s="3"/>
      <c r="B283" s="6"/>
      <c r="C283" s="6"/>
      <c r="D283" s="6"/>
      <c r="E283" s="6"/>
      <c r="F283" s="6"/>
      <c r="G283" s="6"/>
      <c r="H283" s="7"/>
      <c r="I283" s="7"/>
      <c r="J283" s="54"/>
    </row>
    <row r="284" spans="1:10" x14ac:dyDescent="0.3">
      <c r="A284" s="3"/>
      <c r="B284" s="6"/>
      <c r="C284" s="6"/>
      <c r="D284" s="6"/>
      <c r="E284" s="6"/>
      <c r="F284" s="6"/>
      <c r="G284" s="6"/>
      <c r="H284" s="7"/>
      <c r="I284" s="7"/>
      <c r="J284" s="54"/>
    </row>
    <row r="285" spans="1:10" x14ac:dyDescent="0.3">
      <c r="A285" s="3"/>
      <c r="B285" s="6"/>
      <c r="C285" s="6"/>
      <c r="D285" s="6"/>
      <c r="E285" s="6"/>
      <c r="F285" s="6"/>
      <c r="G285" s="6"/>
      <c r="H285" s="7"/>
      <c r="I285" s="7"/>
      <c r="J285" s="54"/>
    </row>
    <row r="286" spans="1:10" x14ac:dyDescent="0.3">
      <c r="A286" s="3"/>
      <c r="B286" s="6"/>
      <c r="C286" s="6"/>
      <c r="D286" s="6"/>
      <c r="E286" s="6"/>
      <c r="F286" s="6"/>
      <c r="G286" s="6"/>
      <c r="H286" s="7"/>
      <c r="I286" s="7"/>
      <c r="J286" s="54"/>
    </row>
    <row r="287" spans="1:10" x14ac:dyDescent="0.3">
      <c r="A287" s="3"/>
      <c r="B287" s="6"/>
      <c r="C287" s="6"/>
      <c r="D287" s="6"/>
      <c r="E287" s="6"/>
      <c r="F287" s="6"/>
      <c r="G287" s="6"/>
      <c r="H287" s="7"/>
      <c r="I287" s="7"/>
      <c r="J287" s="54"/>
    </row>
    <row r="288" spans="1:10" x14ac:dyDescent="0.3">
      <c r="A288" s="3"/>
      <c r="B288" s="6"/>
      <c r="C288" s="6"/>
      <c r="D288" s="6"/>
      <c r="E288" s="6"/>
      <c r="F288" s="6"/>
      <c r="G288" s="6"/>
      <c r="H288" s="7"/>
      <c r="I288" s="7"/>
      <c r="J288" s="54"/>
    </row>
    <row r="289" spans="1:10" x14ac:dyDescent="0.3">
      <c r="A289" s="3"/>
      <c r="B289" s="6"/>
      <c r="C289" s="6"/>
      <c r="D289" s="6"/>
      <c r="E289" s="6"/>
      <c r="F289" s="6"/>
      <c r="G289" s="6"/>
      <c r="H289" s="7"/>
      <c r="I289" s="7"/>
      <c r="J289" s="54"/>
    </row>
    <row r="290" spans="1:10" x14ac:dyDescent="0.3">
      <c r="A290" s="3"/>
      <c r="B290" s="6"/>
      <c r="C290" s="6"/>
      <c r="D290" s="6"/>
      <c r="E290" s="6"/>
      <c r="F290" s="6"/>
      <c r="G290" s="6"/>
      <c r="H290" s="7"/>
      <c r="I290" s="7"/>
      <c r="J290" s="54"/>
    </row>
    <row r="291" spans="1:10" x14ac:dyDescent="0.3">
      <c r="A291" s="3"/>
      <c r="B291" s="6"/>
      <c r="C291" s="6"/>
      <c r="D291" s="6"/>
      <c r="E291" s="6"/>
      <c r="F291" s="6"/>
      <c r="G291" s="6"/>
      <c r="H291" s="7"/>
      <c r="I291" s="7"/>
      <c r="J291" s="54"/>
    </row>
    <row r="292" spans="1:10" x14ac:dyDescent="0.3">
      <c r="A292" s="3"/>
      <c r="B292" s="6"/>
      <c r="C292" s="6"/>
      <c r="D292" s="6"/>
      <c r="E292" s="6"/>
      <c r="F292" s="6"/>
      <c r="G292" s="6"/>
      <c r="H292" s="7"/>
      <c r="I292" s="7"/>
      <c r="J292" s="54"/>
    </row>
    <row r="293" spans="1:10" x14ac:dyDescent="0.3">
      <c r="A293" s="3"/>
      <c r="B293" s="6"/>
      <c r="C293" s="6"/>
      <c r="D293" s="6"/>
      <c r="E293" s="6"/>
      <c r="F293" s="6"/>
      <c r="G293" s="6"/>
      <c r="H293" s="7"/>
      <c r="I293" s="7"/>
      <c r="J293" s="54"/>
    </row>
    <row r="294" spans="1:10" x14ac:dyDescent="0.3">
      <c r="A294" s="3"/>
      <c r="B294" s="6"/>
      <c r="C294" s="6"/>
      <c r="D294" s="6"/>
      <c r="E294" s="6"/>
      <c r="F294" s="6"/>
      <c r="G294" s="6"/>
      <c r="H294" s="7"/>
      <c r="I294" s="7"/>
      <c r="J294" s="54"/>
    </row>
    <row r="295" spans="1:10" x14ac:dyDescent="0.3">
      <c r="A295" s="3"/>
      <c r="B295" s="6"/>
      <c r="C295" s="6"/>
      <c r="D295" s="6"/>
      <c r="E295" s="6"/>
      <c r="F295" s="6"/>
      <c r="G295" s="6"/>
      <c r="H295" s="7"/>
      <c r="I295" s="7"/>
      <c r="J295" s="54"/>
    </row>
    <row r="296" spans="1:10" x14ac:dyDescent="0.3">
      <c r="A296" s="3"/>
      <c r="B296" s="6"/>
      <c r="C296" s="6"/>
      <c r="D296" s="6"/>
      <c r="E296" s="6"/>
      <c r="F296" s="6"/>
      <c r="G296" s="6"/>
      <c r="H296" s="7"/>
      <c r="I296" s="7"/>
      <c r="J296" s="54"/>
    </row>
    <row r="297" spans="1:10" x14ac:dyDescent="0.3">
      <c r="A297" s="3"/>
      <c r="B297" s="6"/>
      <c r="C297" s="6"/>
      <c r="D297" s="6"/>
      <c r="E297" s="6"/>
      <c r="F297" s="6"/>
      <c r="G297" s="6"/>
      <c r="H297" s="7"/>
      <c r="I297" s="7"/>
      <c r="J297" s="54"/>
    </row>
    <row r="298" spans="1:10" x14ac:dyDescent="0.3">
      <c r="A298" s="3"/>
      <c r="B298" s="6"/>
      <c r="C298" s="6"/>
      <c r="D298" s="6"/>
      <c r="E298" s="6"/>
      <c r="F298" s="6"/>
      <c r="G298" s="6"/>
      <c r="H298" s="7"/>
      <c r="I298" s="7"/>
      <c r="J298" s="54"/>
    </row>
    <row r="299" spans="1:10" x14ac:dyDescent="0.3">
      <c r="A299" s="3"/>
      <c r="B299" s="6"/>
      <c r="C299" s="6"/>
      <c r="D299" s="6"/>
      <c r="E299" s="6"/>
      <c r="F299" s="6"/>
      <c r="G299" s="6"/>
      <c r="H299" s="7"/>
      <c r="I299" s="7"/>
      <c r="J299" s="54"/>
    </row>
    <row r="300" spans="1:10" x14ac:dyDescent="0.3">
      <c r="A300" s="3"/>
      <c r="B300" s="6"/>
      <c r="C300" s="6"/>
      <c r="D300" s="6"/>
      <c r="E300" s="6"/>
      <c r="F300" s="6"/>
      <c r="G300" s="6"/>
      <c r="H300" s="7"/>
      <c r="I300" s="7"/>
      <c r="J300" s="54"/>
    </row>
    <row r="301" spans="1:10" x14ac:dyDescent="0.3">
      <c r="A301" s="3"/>
      <c r="B301" s="6"/>
      <c r="C301" s="6"/>
      <c r="D301" s="6"/>
      <c r="E301" s="6"/>
      <c r="F301" s="6"/>
      <c r="G301" s="6"/>
      <c r="H301" s="7"/>
      <c r="I301" s="7"/>
      <c r="J301" s="54"/>
    </row>
    <row r="302" spans="1:10" x14ac:dyDescent="0.3">
      <c r="A302" s="3"/>
      <c r="B302" s="6"/>
      <c r="C302" s="6"/>
      <c r="D302" s="6"/>
      <c r="E302" s="6"/>
      <c r="F302" s="6"/>
      <c r="G302" s="6"/>
      <c r="H302" s="7"/>
      <c r="I302" s="7"/>
      <c r="J302" s="54"/>
    </row>
    <row r="303" spans="1:10" x14ac:dyDescent="0.3">
      <c r="A303" s="3"/>
      <c r="B303" s="6"/>
      <c r="C303" s="6"/>
      <c r="D303" s="6"/>
      <c r="E303" s="6"/>
      <c r="F303" s="6"/>
      <c r="G303" s="6"/>
      <c r="H303" s="7"/>
      <c r="I303" s="7"/>
      <c r="J303" s="54"/>
    </row>
    <row r="304" spans="1:10" x14ac:dyDescent="0.3">
      <c r="A304" s="3"/>
      <c r="B304" s="6"/>
      <c r="C304" s="6"/>
      <c r="D304" s="6"/>
      <c r="E304" s="6"/>
      <c r="F304" s="6"/>
      <c r="G304" s="6"/>
      <c r="H304" s="7"/>
      <c r="I304" s="7"/>
      <c r="J304" s="54"/>
    </row>
    <row r="305" spans="1:10" x14ac:dyDescent="0.3">
      <c r="A305" s="3"/>
      <c r="B305" s="6"/>
      <c r="C305" s="6"/>
      <c r="D305" s="6"/>
      <c r="E305" s="6"/>
      <c r="F305" s="6"/>
      <c r="G305" s="6"/>
      <c r="H305" s="7"/>
      <c r="I305" s="7"/>
      <c r="J305" s="54"/>
    </row>
    <row r="306" spans="1:10" x14ac:dyDescent="0.3">
      <c r="A306" s="3"/>
      <c r="B306" s="6"/>
      <c r="C306" s="6"/>
      <c r="D306" s="6"/>
      <c r="E306" s="6"/>
      <c r="F306" s="6"/>
      <c r="G306" s="6"/>
      <c r="H306" s="7"/>
      <c r="I306" s="7"/>
      <c r="J306" s="54"/>
    </row>
    <row r="307" spans="1:10" x14ac:dyDescent="0.3">
      <c r="A307" s="3"/>
      <c r="B307" s="6"/>
      <c r="C307" s="6"/>
      <c r="D307" s="6"/>
      <c r="E307" s="6"/>
      <c r="F307" s="6"/>
      <c r="G307" s="6"/>
      <c r="H307" s="7"/>
      <c r="I307" s="7"/>
      <c r="J307" s="54"/>
    </row>
    <row r="308" spans="1:10" x14ac:dyDescent="0.3">
      <c r="A308" s="3"/>
      <c r="B308" s="6"/>
      <c r="C308" s="6"/>
      <c r="D308" s="6"/>
      <c r="E308" s="6"/>
      <c r="F308" s="6"/>
      <c r="G308" s="6"/>
      <c r="H308" s="7"/>
      <c r="I308" s="7"/>
      <c r="J308" s="54"/>
    </row>
    <row r="309" spans="1:10" x14ac:dyDescent="0.3">
      <c r="A309" s="3"/>
      <c r="B309" s="6"/>
      <c r="C309" s="6"/>
      <c r="D309" s="6"/>
      <c r="E309" s="6"/>
      <c r="F309" s="6"/>
      <c r="G309" s="6"/>
      <c r="H309" s="7"/>
      <c r="I309" s="7"/>
      <c r="J309" s="54"/>
    </row>
    <row r="310" spans="1:10" x14ac:dyDescent="0.3">
      <c r="A310" s="3"/>
      <c r="B310" s="6"/>
      <c r="C310" s="6"/>
      <c r="D310" s="6"/>
      <c r="E310" s="6"/>
      <c r="F310" s="6"/>
      <c r="G310" s="6"/>
      <c r="H310" s="7"/>
      <c r="I310" s="7"/>
      <c r="J310" s="54"/>
    </row>
    <row r="311" spans="1:10" x14ac:dyDescent="0.3">
      <c r="A311" s="3"/>
      <c r="B311" s="6"/>
      <c r="C311" s="6"/>
      <c r="D311" s="6"/>
      <c r="E311" s="6"/>
      <c r="F311" s="6"/>
      <c r="G311" s="6"/>
      <c r="H311" s="7"/>
      <c r="I311" s="7"/>
      <c r="J311" s="54"/>
    </row>
    <row r="312" spans="1:10" x14ac:dyDescent="0.3">
      <c r="A312" s="3"/>
      <c r="B312" s="6"/>
      <c r="C312" s="6"/>
      <c r="D312" s="6"/>
      <c r="E312" s="6"/>
      <c r="F312" s="6"/>
      <c r="G312" s="6"/>
      <c r="H312" s="7"/>
      <c r="I312" s="7"/>
      <c r="J312" s="54"/>
    </row>
    <row r="313" spans="1:10" x14ac:dyDescent="0.3">
      <c r="A313" s="3"/>
      <c r="B313" s="6"/>
      <c r="C313" s="6"/>
      <c r="D313" s="6"/>
      <c r="E313" s="6"/>
      <c r="F313" s="6"/>
      <c r="G313" s="6"/>
      <c r="H313" s="7"/>
      <c r="I313" s="7"/>
      <c r="J313" s="54"/>
    </row>
    <row r="314" spans="1:10" x14ac:dyDescent="0.3">
      <c r="A314" s="3"/>
      <c r="B314" s="6"/>
      <c r="C314" s="6"/>
      <c r="D314" s="6"/>
      <c r="E314" s="6"/>
      <c r="F314" s="6"/>
      <c r="G314" s="6"/>
      <c r="H314" s="7"/>
      <c r="I314" s="7"/>
      <c r="J314" s="54"/>
    </row>
    <row r="315" spans="1:10" x14ac:dyDescent="0.3">
      <c r="A315" s="3"/>
      <c r="B315" s="6"/>
      <c r="C315" s="6"/>
      <c r="D315" s="6"/>
      <c r="E315" s="6"/>
      <c r="F315" s="6"/>
      <c r="G315" s="6"/>
      <c r="H315" s="7"/>
      <c r="I315" s="7"/>
      <c r="J315" s="54"/>
    </row>
    <row r="316" spans="1:10" x14ac:dyDescent="0.3">
      <c r="A316" s="3"/>
      <c r="B316" s="6"/>
      <c r="C316" s="6"/>
      <c r="D316" s="6"/>
      <c r="E316" s="6"/>
      <c r="F316" s="6"/>
      <c r="G316" s="6"/>
      <c r="H316" s="7"/>
      <c r="I316" s="7"/>
      <c r="J316" s="54"/>
    </row>
    <row r="317" spans="1:10" x14ac:dyDescent="0.3">
      <c r="A317" s="3"/>
      <c r="B317" s="6"/>
      <c r="C317" s="6"/>
      <c r="D317" s="6"/>
      <c r="E317" s="6"/>
      <c r="F317" s="6"/>
      <c r="G317" s="6"/>
      <c r="H317" s="7"/>
      <c r="I317" s="7"/>
      <c r="J317" s="54"/>
    </row>
    <row r="318" spans="1:10" x14ac:dyDescent="0.3">
      <c r="A318" s="3"/>
      <c r="B318" s="6"/>
      <c r="C318" s="6"/>
      <c r="D318" s="6"/>
      <c r="E318" s="6"/>
      <c r="F318" s="6"/>
      <c r="G318" s="6"/>
      <c r="H318" s="7"/>
      <c r="I318" s="7"/>
      <c r="J318" s="54"/>
    </row>
    <row r="319" spans="1:10" x14ac:dyDescent="0.3">
      <c r="A319" s="3"/>
      <c r="B319" s="6"/>
      <c r="C319" s="6"/>
      <c r="D319" s="6"/>
      <c r="E319" s="6"/>
      <c r="F319" s="6"/>
      <c r="G319" s="6"/>
      <c r="H319" s="7"/>
      <c r="I319" s="7"/>
      <c r="J319" s="54"/>
    </row>
    <row r="320" spans="1:10" x14ac:dyDescent="0.3">
      <c r="A320" s="3"/>
      <c r="B320" s="6"/>
      <c r="C320" s="6"/>
      <c r="D320" s="6"/>
      <c r="E320" s="6"/>
      <c r="F320" s="6"/>
      <c r="G320" s="6"/>
      <c r="H320" s="7"/>
      <c r="I320" s="7"/>
      <c r="J320" s="54"/>
    </row>
    <row r="321" spans="1:10" x14ac:dyDescent="0.3">
      <c r="A321" s="3"/>
      <c r="B321" s="6"/>
      <c r="C321" s="6"/>
      <c r="D321" s="6"/>
      <c r="E321" s="6"/>
      <c r="F321" s="6"/>
      <c r="G321" s="6"/>
      <c r="H321" s="7"/>
      <c r="I321" s="7"/>
      <c r="J321" s="54"/>
    </row>
    <row r="322" spans="1:10" x14ac:dyDescent="0.3">
      <c r="A322" s="3"/>
      <c r="B322" s="6"/>
      <c r="C322" s="6"/>
      <c r="D322" s="6"/>
      <c r="E322" s="6"/>
      <c r="F322" s="6"/>
      <c r="G322" s="6"/>
      <c r="H322" s="7"/>
      <c r="I322" s="7"/>
      <c r="J322" s="54"/>
    </row>
    <row r="323" spans="1:10" x14ac:dyDescent="0.3">
      <c r="A323" s="3"/>
      <c r="B323" s="6"/>
      <c r="C323" s="6"/>
      <c r="D323" s="6"/>
      <c r="E323" s="6"/>
      <c r="F323" s="6"/>
      <c r="G323" s="6"/>
      <c r="H323" s="7"/>
      <c r="I323" s="7"/>
      <c r="J323" s="54"/>
    </row>
    <row r="324" spans="1:10" x14ac:dyDescent="0.3">
      <c r="A324" s="3"/>
      <c r="B324" s="6"/>
      <c r="C324" s="6"/>
      <c r="D324" s="6"/>
      <c r="E324" s="6"/>
      <c r="F324" s="6"/>
      <c r="G324" s="6"/>
      <c r="H324" s="7"/>
      <c r="I324" s="7"/>
      <c r="J324" s="54"/>
    </row>
    <row r="325" spans="1:10" x14ac:dyDescent="0.3">
      <c r="A325" s="3"/>
      <c r="B325" s="6"/>
      <c r="C325" s="6"/>
      <c r="D325" s="6"/>
      <c r="E325" s="6"/>
      <c r="F325" s="6"/>
      <c r="G325" s="6"/>
      <c r="H325" s="7"/>
      <c r="I325" s="7"/>
      <c r="J325" s="54"/>
    </row>
    <row r="326" spans="1:10" x14ac:dyDescent="0.3">
      <c r="A326" s="3"/>
      <c r="B326" s="6"/>
      <c r="C326" s="6"/>
      <c r="D326" s="6"/>
      <c r="E326" s="6"/>
      <c r="F326" s="6"/>
      <c r="G326" s="6"/>
      <c r="H326" s="7"/>
      <c r="I326" s="7"/>
      <c r="J326" s="54"/>
    </row>
    <row r="327" spans="1:10" x14ac:dyDescent="0.3">
      <c r="A327" s="3"/>
      <c r="B327" s="6"/>
      <c r="C327" s="6"/>
      <c r="D327" s="6"/>
      <c r="E327" s="6"/>
      <c r="F327" s="6"/>
      <c r="G327" s="6"/>
      <c r="H327" s="7"/>
      <c r="I327" s="7"/>
      <c r="J327" s="54"/>
    </row>
    <row r="328" spans="1:10" x14ac:dyDescent="0.3">
      <c r="A328" s="3"/>
      <c r="B328" s="6"/>
      <c r="C328" s="6"/>
      <c r="D328" s="6"/>
      <c r="E328" s="6"/>
      <c r="F328" s="6"/>
      <c r="G328" s="6"/>
      <c r="H328" s="7"/>
      <c r="I328" s="7"/>
      <c r="J328" s="54"/>
    </row>
    <row r="329" spans="1:10" x14ac:dyDescent="0.3">
      <c r="A329" s="3"/>
      <c r="B329" s="6"/>
      <c r="C329" s="6"/>
      <c r="D329" s="6"/>
      <c r="E329" s="6"/>
      <c r="F329" s="6"/>
      <c r="G329" s="6"/>
      <c r="H329" s="7"/>
      <c r="I329" s="7"/>
      <c r="J329" s="54"/>
    </row>
    <row r="330" spans="1:10" x14ac:dyDescent="0.3">
      <c r="A330" s="3"/>
      <c r="B330" s="6"/>
      <c r="C330" s="6"/>
      <c r="D330" s="6"/>
      <c r="E330" s="6"/>
      <c r="F330" s="6"/>
      <c r="G330" s="6"/>
      <c r="H330" s="7"/>
      <c r="I330" s="7"/>
      <c r="J330" s="54"/>
    </row>
    <row r="331" spans="1:10" x14ac:dyDescent="0.3">
      <c r="A331" s="3"/>
      <c r="B331" s="6"/>
      <c r="C331" s="6"/>
      <c r="D331" s="6"/>
      <c r="E331" s="6"/>
      <c r="F331" s="6"/>
      <c r="G331" s="6"/>
      <c r="H331" s="7"/>
      <c r="I331" s="7"/>
      <c r="J331" s="54"/>
    </row>
    <row r="332" spans="1:10" x14ac:dyDescent="0.3">
      <c r="A332" s="3"/>
      <c r="B332" s="6"/>
      <c r="C332" s="6"/>
      <c r="D332" s="6"/>
      <c r="E332" s="6"/>
      <c r="F332" s="6"/>
      <c r="G332" s="6"/>
      <c r="H332" s="7"/>
      <c r="I332" s="7"/>
      <c r="J332" s="54"/>
    </row>
    <row r="333" spans="1:10" x14ac:dyDescent="0.3">
      <c r="A333" s="3"/>
      <c r="B333" s="6"/>
      <c r="C333" s="6"/>
      <c r="D333" s="6"/>
      <c r="E333" s="6"/>
      <c r="F333" s="6"/>
      <c r="G333" s="6"/>
      <c r="H333" s="7"/>
      <c r="I333" s="7"/>
      <c r="J333" s="54"/>
    </row>
    <row r="334" spans="1:10" x14ac:dyDescent="0.3">
      <c r="A334" s="3"/>
      <c r="B334" s="6"/>
      <c r="C334" s="6"/>
      <c r="D334" s="6"/>
      <c r="E334" s="6"/>
      <c r="F334" s="6"/>
      <c r="G334" s="6"/>
      <c r="H334" s="7"/>
      <c r="I334" s="7"/>
      <c r="J334" s="54"/>
    </row>
    <row r="335" spans="1:10" x14ac:dyDescent="0.3">
      <c r="A335" s="3"/>
      <c r="B335" s="6"/>
      <c r="C335" s="6"/>
      <c r="D335" s="6"/>
      <c r="E335" s="6"/>
      <c r="F335" s="6"/>
      <c r="G335" s="6"/>
      <c r="H335" s="7"/>
      <c r="I335" s="7"/>
      <c r="J335" s="54"/>
    </row>
    <row r="336" spans="1:10" x14ac:dyDescent="0.3">
      <c r="A336" s="3"/>
      <c r="B336" s="6"/>
      <c r="C336" s="6"/>
      <c r="D336" s="6"/>
      <c r="E336" s="6"/>
      <c r="F336" s="6"/>
      <c r="G336" s="6"/>
      <c r="H336" s="7"/>
      <c r="I336" s="7"/>
      <c r="J336" s="54"/>
    </row>
    <row r="337" spans="1:10" x14ac:dyDescent="0.3">
      <c r="A337" s="3"/>
      <c r="B337" s="6"/>
      <c r="C337" s="6"/>
      <c r="D337" s="6"/>
      <c r="E337" s="6"/>
      <c r="F337" s="6"/>
      <c r="G337" s="6"/>
      <c r="H337" s="7"/>
      <c r="I337" s="7"/>
      <c r="J337" s="54"/>
    </row>
    <row r="338" spans="1:10" x14ac:dyDescent="0.3">
      <c r="A338" s="3"/>
      <c r="B338" s="6"/>
      <c r="C338" s="6"/>
      <c r="D338" s="6"/>
      <c r="E338" s="6"/>
      <c r="F338" s="6"/>
      <c r="G338" s="6"/>
      <c r="H338" s="7"/>
      <c r="I338" s="7"/>
      <c r="J338" s="54"/>
    </row>
    <row r="339" spans="1:10" x14ac:dyDescent="0.3">
      <c r="A339" s="3"/>
      <c r="B339" s="6"/>
      <c r="C339" s="6"/>
      <c r="D339" s="6"/>
      <c r="E339" s="6"/>
      <c r="F339" s="6"/>
      <c r="G339" s="6"/>
      <c r="H339" s="7"/>
      <c r="I339" s="7"/>
      <c r="J339" s="54"/>
    </row>
    <row r="340" spans="1:10" x14ac:dyDescent="0.3">
      <c r="A340" s="3"/>
      <c r="B340" s="6"/>
      <c r="C340" s="6"/>
      <c r="D340" s="6"/>
      <c r="E340" s="6"/>
      <c r="F340" s="6"/>
      <c r="G340" s="6"/>
      <c r="H340" s="7"/>
      <c r="I340" s="7"/>
      <c r="J340" s="54"/>
    </row>
    <row r="341" spans="1:10" x14ac:dyDescent="0.3">
      <c r="A341" s="3"/>
      <c r="B341" s="6"/>
      <c r="C341" s="6"/>
      <c r="D341" s="6"/>
      <c r="E341" s="6"/>
      <c r="F341" s="6"/>
      <c r="G341" s="6"/>
      <c r="H341" s="7"/>
      <c r="I341" s="7"/>
      <c r="J341" s="54"/>
    </row>
    <row r="342" spans="1:10" x14ac:dyDescent="0.3">
      <c r="A342" s="3"/>
      <c r="B342" s="6"/>
      <c r="C342" s="6"/>
      <c r="D342" s="6"/>
      <c r="E342" s="6"/>
      <c r="F342" s="6"/>
      <c r="G342" s="6"/>
      <c r="H342" s="7"/>
      <c r="I342" s="7"/>
      <c r="J342" s="54"/>
    </row>
    <row r="343" spans="1:10" x14ac:dyDescent="0.3">
      <c r="A343" s="3"/>
      <c r="B343" s="6"/>
      <c r="C343" s="6"/>
      <c r="D343" s="6"/>
      <c r="E343" s="6"/>
      <c r="F343" s="6"/>
      <c r="G343" s="6"/>
      <c r="H343" s="7"/>
      <c r="I343" s="7"/>
      <c r="J343" s="54"/>
    </row>
    <row r="344" spans="1:10" x14ac:dyDescent="0.3">
      <c r="A344" s="3"/>
      <c r="B344" s="6"/>
      <c r="C344" s="6"/>
      <c r="D344" s="6"/>
      <c r="E344" s="6"/>
      <c r="F344" s="6"/>
      <c r="G344" s="6"/>
      <c r="H344" s="7"/>
      <c r="I344" s="7"/>
      <c r="J344" s="54"/>
    </row>
    <row r="345" spans="1:10" x14ac:dyDescent="0.3">
      <c r="A345" s="3"/>
      <c r="B345" s="6"/>
      <c r="C345" s="6"/>
      <c r="D345" s="6"/>
      <c r="E345" s="6"/>
      <c r="F345" s="6"/>
      <c r="G345" s="6"/>
      <c r="H345" s="7"/>
      <c r="I345" s="7"/>
      <c r="J345" s="54"/>
    </row>
    <row r="346" spans="1:10" x14ac:dyDescent="0.3">
      <c r="A346" s="3"/>
      <c r="B346" s="6"/>
      <c r="C346" s="6"/>
      <c r="D346" s="6"/>
      <c r="E346" s="6"/>
      <c r="F346" s="6"/>
      <c r="G346" s="6"/>
      <c r="H346" s="7"/>
      <c r="I346" s="7"/>
      <c r="J346" s="54"/>
    </row>
    <row r="347" spans="1:10" x14ac:dyDescent="0.3">
      <c r="A347" s="3"/>
      <c r="B347" s="6"/>
      <c r="C347" s="6"/>
      <c r="D347" s="6"/>
      <c r="E347" s="6"/>
      <c r="F347" s="6"/>
      <c r="G347" s="6"/>
      <c r="H347" s="7"/>
      <c r="I347" s="7"/>
      <c r="J347" s="54"/>
    </row>
    <row r="348" spans="1:10" x14ac:dyDescent="0.3">
      <c r="A348" s="3"/>
      <c r="B348" s="6"/>
      <c r="C348" s="6"/>
      <c r="D348" s="6"/>
      <c r="E348" s="6"/>
      <c r="F348" s="6"/>
      <c r="G348" s="6"/>
      <c r="H348" s="7"/>
      <c r="I348" s="7"/>
      <c r="J348" s="54"/>
    </row>
    <row r="349" spans="1:10" x14ac:dyDescent="0.3">
      <c r="A349" s="3"/>
      <c r="B349" s="6"/>
      <c r="C349" s="6"/>
      <c r="D349" s="6"/>
      <c r="E349" s="6"/>
      <c r="F349" s="6"/>
      <c r="G349" s="6"/>
      <c r="H349" s="7"/>
      <c r="I349" s="7"/>
      <c r="J349" s="54"/>
    </row>
    <row r="350" spans="1:10" x14ac:dyDescent="0.3">
      <c r="A350" s="3"/>
      <c r="B350" s="6"/>
      <c r="C350" s="6"/>
      <c r="D350" s="6"/>
      <c r="E350" s="6"/>
      <c r="F350" s="6"/>
      <c r="G350" s="6"/>
      <c r="H350" s="7"/>
      <c r="I350" s="7"/>
      <c r="J350" s="54"/>
    </row>
    <row r="351" spans="1:10" x14ac:dyDescent="0.3">
      <c r="A351" s="3"/>
      <c r="B351" s="6"/>
      <c r="C351" s="6"/>
      <c r="D351" s="6"/>
      <c r="E351" s="6"/>
      <c r="F351" s="6"/>
      <c r="G351" s="6"/>
      <c r="H351" s="7"/>
      <c r="I351" s="7"/>
      <c r="J351" s="54"/>
    </row>
    <row r="352" spans="1:10" x14ac:dyDescent="0.3">
      <c r="A352" s="3"/>
      <c r="B352" s="6"/>
      <c r="C352" s="6"/>
      <c r="D352" s="6"/>
      <c r="E352" s="6"/>
      <c r="F352" s="6"/>
      <c r="G352" s="6"/>
      <c r="H352" s="7"/>
      <c r="I352" s="7"/>
      <c r="J352" s="54"/>
    </row>
    <row r="353" spans="1:10" x14ac:dyDescent="0.3">
      <c r="A353" s="3"/>
      <c r="B353" s="6"/>
      <c r="C353" s="6"/>
      <c r="D353" s="6"/>
      <c r="E353" s="6"/>
      <c r="F353" s="6"/>
      <c r="G353" s="6"/>
      <c r="H353" s="7"/>
      <c r="I353" s="7"/>
      <c r="J353" s="54"/>
    </row>
    <row r="354" spans="1:10" x14ac:dyDescent="0.3">
      <c r="A354" s="3"/>
      <c r="B354" s="6"/>
      <c r="C354" s="6"/>
      <c r="D354" s="6"/>
      <c r="E354" s="6"/>
      <c r="F354" s="6"/>
      <c r="G354" s="6"/>
      <c r="H354" s="7"/>
      <c r="I354" s="7"/>
      <c r="J354" s="54"/>
    </row>
    <row r="355" spans="1:10" x14ac:dyDescent="0.3">
      <c r="A355" s="3"/>
      <c r="B355" s="6"/>
      <c r="C355" s="6"/>
      <c r="D355" s="6"/>
      <c r="E355" s="6"/>
      <c r="F355" s="6"/>
      <c r="G355" s="6"/>
      <c r="H355" s="7"/>
      <c r="I355" s="7"/>
      <c r="J355" s="54"/>
    </row>
    <row r="356" spans="1:10" x14ac:dyDescent="0.3">
      <c r="A356" s="3"/>
      <c r="B356" s="6"/>
      <c r="C356" s="6"/>
      <c r="D356" s="6"/>
      <c r="E356" s="6"/>
      <c r="F356" s="6"/>
      <c r="G356" s="6"/>
      <c r="H356" s="7"/>
      <c r="I356" s="7"/>
      <c r="J356" s="54"/>
    </row>
    <row r="357" spans="1:10" x14ac:dyDescent="0.3">
      <c r="A357" s="3"/>
      <c r="B357" s="6"/>
      <c r="C357" s="6"/>
      <c r="D357" s="6"/>
      <c r="E357" s="6"/>
      <c r="F357" s="6"/>
      <c r="G357" s="6"/>
      <c r="H357" s="7"/>
      <c r="I357" s="7"/>
      <c r="J357" s="54"/>
    </row>
    <row r="358" spans="1:10" x14ac:dyDescent="0.3">
      <c r="A358" s="3"/>
      <c r="B358" s="6"/>
      <c r="C358" s="6"/>
      <c r="D358" s="6"/>
      <c r="E358" s="6"/>
      <c r="F358" s="6"/>
      <c r="G358" s="6"/>
      <c r="H358" s="7"/>
      <c r="I358" s="7"/>
      <c r="J358" s="54"/>
    </row>
    <row r="359" spans="1:10" x14ac:dyDescent="0.3">
      <c r="A359" s="3"/>
      <c r="B359" s="6"/>
      <c r="C359" s="6"/>
      <c r="D359" s="6"/>
      <c r="E359" s="6"/>
      <c r="F359" s="6"/>
      <c r="G359" s="6"/>
      <c r="H359" s="7"/>
      <c r="I359" s="7"/>
      <c r="J359" s="54"/>
    </row>
    <row r="360" spans="1:10" x14ac:dyDescent="0.3">
      <c r="A360" s="3"/>
      <c r="B360" s="6"/>
      <c r="C360" s="6"/>
      <c r="D360" s="6"/>
      <c r="E360" s="6"/>
      <c r="F360" s="6"/>
      <c r="G360" s="6"/>
      <c r="H360" s="7"/>
      <c r="I360" s="7"/>
      <c r="J360" s="54"/>
    </row>
    <row r="361" spans="1:10" x14ac:dyDescent="0.3">
      <c r="A361" s="3"/>
      <c r="B361" s="6"/>
      <c r="C361" s="6"/>
      <c r="D361" s="6"/>
      <c r="E361" s="6"/>
      <c r="F361" s="6"/>
      <c r="G361" s="6"/>
      <c r="H361" s="7"/>
      <c r="I361" s="7"/>
      <c r="J361" s="54"/>
    </row>
    <row r="362" spans="1:10" x14ac:dyDescent="0.3">
      <c r="A362" s="3"/>
      <c r="B362" s="6"/>
      <c r="C362" s="6"/>
      <c r="D362" s="6"/>
      <c r="E362" s="6"/>
      <c r="F362" s="6"/>
      <c r="G362" s="6"/>
      <c r="H362" s="7"/>
      <c r="I362" s="7"/>
      <c r="J362" s="54"/>
    </row>
    <row r="363" spans="1:10" x14ac:dyDescent="0.3">
      <c r="A363" s="3"/>
      <c r="B363" s="6"/>
      <c r="C363" s="6"/>
      <c r="D363" s="6"/>
      <c r="E363" s="6"/>
      <c r="F363" s="6"/>
      <c r="G363" s="6"/>
      <c r="H363" s="7"/>
      <c r="I363" s="7"/>
      <c r="J363" s="54"/>
    </row>
    <row r="364" spans="1:10" x14ac:dyDescent="0.3">
      <c r="A364" s="3"/>
      <c r="B364" s="6"/>
      <c r="C364" s="6"/>
      <c r="D364" s="6"/>
      <c r="E364" s="6"/>
      <c r="F364" s="6"/>
      <c r="G364" s="6"/>
      <c r="H364" s="7"/>
      <c r="I364" s="7"/>
      <c r="J364" s="54"/>
    </row>
    <row r="365" spans="1:10" x14ac:dyDescent="0.3">
      <c r="A365" s="3"/>
      <c r="B365" s="6"/>
      <c r="C365" s="6"/>
      <c r="D365" s="6"/>
      <c r="E365" s="6"/>
      <c r="F365" s="6"/>
      <c r="G365" s="6"/>
      <c r="H365" s="7"/>
      <c r="I365" s="7"/>
      <c r="J365" s="54"/>
    </row>
    <row r="366" spans="1:10" x14ac:dyDescent="0.3">
      <c r="A366" s="3"/>
      <c r="B366" s="6"/>
      <c r="C366" s="6"/>
      <c r="D366" s="6"/>
      <c r="E366" s="6"/>
      <c r="F366" s="6"/>
      <c r="G366" s="6"/>
      <c r="H366" s="7"/>
      <c r="I366" s="7"/>
      <c r="J366" s="54"/>
    </row>
    <row r="367" spans="1:10" x14ac:dyDescent="0.3">
      <c r="A367" s="3"/>
      <c r="B367" s="6"/>
      <c r="C367" s="6"/>
      <c r="D367" s="6"/>
      <c r="E367" s="6"/>
      <c r="F367" s="6"/>
      <c r="G367" s="6"/>
      <c r="H367" s="7"/>
      <c r="I367" s="7"/>
      <c r="J367" s="54"/>
    </row>
    <row r="368" spans="1:10" x14ac:dyDescent="0.3">
      <c r="A368" s="3"/>
      <c r="B368" s="6"/>
      <c r="C368" s="6"/>
      <c r="D368" s="6"/>
      <c r="E368" s="6"/>
      <c r="F368" s="6"/>
      <c r="G368" s="6"/>
      <c r="H368" s="7"/>
      <c r="I368" s="7"/>
      <c r="J368" s="54"/>
    </row>
    <row r="369" spans="1:10" x14ac:dyDescent="0.3">
      <c r="A369" s="3"/>
      <c r="B369" s="6"/>
      <c r="C369" s="6"/>
      <c r="D369" s="6"/>
      <c r="E369" s="6"/>
      <c r="F369" s="6"/>
      <c r="G369" s="6"/>
      <c r="H369" s="7"/>
      <c r="I369" s="7"/>
      <c r="J369" s="54"/>
    </row>
    <row r="370" spans="1:10" x14ac:dyDescent="0.3">
      <c r="A370" s="3"/>
      <c r="B370" s="6"/>
      <c r="C370" s="6"/>
      <c r="D370" s="6"/>
      <c r="E370" s="6"/>
      <c r="F370" s="6"/>
      <c r="G370" s="6"/>
      <c r="H370" s="7"/>
      <c r="I370" s="7"/>
      <c r="J370" s="54"/>
    </row>
    <row r="371" spans="1:10" x14ac:dyDescent="0.3">
      <c r="A371" s="3"/>
      <c r="B371" s="6"/>
      <c r="C371" s="6"/>
      <c r="D371" s="6"/>
      <c r="E371" s="6"/>
      <c r="F371" s="6"/>
      <c r="G371" s="6"/>
      <c r="H371" s="7"/>
      <c r="I371" s="7"/>
      <c r="J371" s="54"/>
    </row>
    <row r="372" spans="1:10" x14ac:dyDescent="0.3">
      <c r="A372" s="3"/>
      <c r="B372" s="6"/>
      <c r="C372" s="6"/>
      <c r="D372" s="6"/>
      <c r="E372" s="6"/>
      <c r="F372" s="6"/>
      <c r="G372" s="6"/>
      <c r="H372" s="7"/>
      <c r="I372" s="7"/>
      <c r="J372" s="54"/>
    </row>
    <row r="373" spans="1:10" x14ac:dyDescent="0.3">
      <c r="A373" s="3"/>
      <c r="B373" s="6"/>
      <c r="C373" s="6"/>
      <c r="D373" s="6"/>
      <c r="E373" s="6"/>
      <c r="F373" s="6"/>
      <c r="G373" s="6"/>
      <c r="H373" s="7"/>
      <c r="I373" s="7"/>
      <c r="J373" s="54"/>
    </row>
    <row r="374" spans="1:10" x14ac:dyDescent="0.3">
      <c r="A374" s="3"/>
      <c r="B374" s="6"/>
      <c r="C374" s="6"/>
      <c r="D374" s="6"/>
      <c r="E374" s="6"/>
      <c r="F374" s="6"/>
      <c r="G374" s="6"/>
      <c r="H374" s="7"/>
      <c r="I374" s="7"/>
      <c r="J374" s="54"/>
    </row>
    <row r="375" spans="1:10" x14ac:dyDescent="0.3">
      <c r="A375" s="3"/>
      <c r="B375" s="6"/>
      <c r="C375" s="6"/>
      <c r="D375" s="6"/>
      <c r="E375" s="6"/>
      <c r="F375" s="6"/>
      <c r="G375" s="6"/>
      <c r="H375" s="7"/>
      <c r="I375" s="7"/>
      <c r="J375" s="54"/>
    </row>
    <row r="376" spans="1:10" x14ac:dyDescent="0.3">
      <c r="A376" s="3"/>
      <c r="B376" s="6"/>
      <c r="C376" s="6"/>
      <c r="D376" s="6"/>
      <c r="E376" s="6"/>
      <c r="F376" s="6"/>
      <c r="G376" s="6"/>
      <c r="H376" s="7"/>
      <c r="I376" s="7"/>
      <c r="J376" s="54"/>
    </row>
    <row r="377" spans="1:10" x14ac:dyDescent="0.3">
      <c r="A377" s="3"/>
      <c r="B377" s="6"/>
      <c r="C377" s="6"/>
      <c r="D377" s="6"/>
      <c r="E377" s="6"/>
      <c r="F377" s="6"/>
      <c r="G377" s="6"/>
      <c r="H377" s="7"/>
      <c r="I377" s="7"/>
      <c r="J377" s="54"/>
    </row>
    <row r="378" spans="1:10" x14ac:dyDescent="0.3">
      <c r="A378" s="3"/>
      <c r="B378" s="6"/>
      <c r="C378" s="6"/>
      <c r="D378" s="6"/>
      <c r="E378" s="6"/>
      <c r="F378" s="6"/>
      <c r="G378" s="6"/>
      <c r="H378" s="7"/>
      <c r="I378" s="7"/>
      <c r="J378" s="54"/>
    </row>
    <row r="379" spans="1:10" x14ac:dyDescent="0.3">
      <c r="A379" s="3"/>
      <c r="B379" s="6"/>
      <c r="C379" s="6"/>
      <c r="D379" s="6"/>
      <c r="E379" s="6"/>
      <c r="F379" s="6"/>
      <c r="G379" s="6"/>
      <c r="H379" s="7"/>
      <c r="I379" s="7"/>
      <c r="J379" s="54"/>
    </row>
    <row r="380" spans="1:10" x14ac:dyDescent="0.3">
      <c r="A380" s="3"/>
      <c r="B380" s="6"/>
      <c r="C380" s="6"/>
      <c r="D380" s="6"/>
      <c r="E380" s="6"/>
      <c r="F380" s="6"/>
      <c r="G380" s="6"/>
      <c r="H380" s="7"/>
      <c r="I380" s="7"/>
      <c r="J380" s="54"/>
    </row>
    <row r="381" spans="1:10" x14ac:dyDescent="0.3">
      <c r="A381" s="3"/>
      <c r="B381" s="6"/>
      <c r="C381" s="6"/>
      <c r="D381" s="6"/>
      <c r="E381" s="6"/>
      <c r="F381" s="6"/>
      <c r="G381" s="6"/>
      <c r="H381" s="7"/>
      <c r="I381" s="7"/>
      <c r="J381" s="54"/>
    </row>
    <row r="382" spans="1:10" x14ac:dyDescent="0.3">
      <c r="A382" s="3"/>
      <c r="B382" s="6"/>
      <c r="C382" s="6"/>
      <c r="D382" s="6"/>
      <c r="E382" s="6"/>
      <c r="F382" s="6"/>
      <c r="G382" s="6"/>
      <c r="H382" s="7"/>
      <c r="I382" s="7"/>
      <c r="J382" s="54"/>
    </row>
    <row r="383" spans="1:10" x14ac:dyDescent="0.3">
      <c r="A383" s="3"/>
      <c r="B383" s="6"/>
      <c r="C383" s="6"/>
      <c r="D383" s="6"/>
      <c r="E383" s="6"/>
      <c r="F383" s="6"/>
      <c r="G383" s="6"/>
      <c r="H383" s="7"/>
      <c r="I383" s="7"/>
      <c r="J383" s="54"/>
    </row>
    <row r="384" spans="1:10" x14ac:dyDescent="0.3">
      <c r="A384" s="3"/>
      <c r="B384" s="6"/>
      <c r="C384" s="6"/>
      <c r="D384" s="6"/>
      <c r="E384" s="6"/>
      <c r="F384" s="6"/>
      <c r="G384" s="6"/>
      <c r="H384" s="7"/>
      <c r="I384" s="7"/>
      <c r="J384" s="54"/>
    </row>
    <row r="385" spans="1:10" x14ac:dyDescent="0.3">
      <c r="A385" s="3"/>
      <c r="B385" s="6"/>
      <c r="C385" s="6"/>
      <c r="D385" s="6"/>
      <c r="E385" s="6"/>
      <c r="F385" s="6"/>
      <c r="G385" s="6"/>
      <c r="H385" s="7"/>
      <c r="I385" s="7"/>
      <c r="J385" s="54"/>
    </row>
    <row r="386" spans="1:10" x14ac:dyDescent="0.3">
      <c r="A386" s="3"/>
      <c r="B386" s="6"/>
      <c r="C386" s="6"/>
      <c r="D386" s="6"/>
      <c r="E386" s="6"/>
      <c r="F386" s="6"/>
      <c r="G386" s="6"/>
      <c r="H386" s="7"/>
      <c r="I386" s="7"/>
      <c r="J386" s="54"/>
    </row>
    <row r="387" spans="1:10" x14ac:dyDescent="0.3">
      <c r="A387" s="3"/>
      <c r="B387" s="6"/>
      <c r="C387" s="6"/>
      <c r="D387" s="6"/>
      <c r="E387" s="6"/>
      <c r="F387" s="6"/>
      <c r="G387" s="6"/>
      <c r="H387" s="7"/>
      <c r="I387" s="7"/>
      <c r="J387" s="54"/>
    </row>
    <row r="388" spans="1:10" x14ac:dyDescent="0.3">
      <c r="A388" s="3"/>
      <c r="B388" s="6"/>
      <c r="C388" s="6"/>
      <c r="D388" s="6"/>
      <c r="E388" s="6"/>
      <c r="F388" s="6"/>
      <c r="G388" s="6"/>
      <c r="H388" s="7"/>
      <c r="I388" s="7"/>
      <c r="J388" s="54"/>
    </row>
    <row r="389" spans="1:10" x14ac:dyDescent="0.3">
      <c r="A389" s="3"/>
      <c r="B389" s="6"/>
      <c r="C389" s="6"/>
      <c r="D389" s="6"/>
      <c r="E389" s="6"/>
      <c r="F389" s="6"/>
      <c r="G389" s="6"/>
      <c r="H389" s="7"/>
      <c r="I389" s="7"/>
      <c r="J389" s="54"/>
    </row>
    <row r="390" spans="1:10" x14ac:dyDescent="0.3">
      <c r="A390" s="3"/>
      <c r="B390" s="6"/>
      <c r="C390" s="6"/>
      <c r="D390" s="6"/>
      <c r="E390" s="6"/>
      <c r="F390" s="6"/>
      <c r="G390" s="6"/>
      <c r="H390" s="7"/>
      <c r="I390" s="7"/>
      <c r="J390" s="54"/>
    </row>
    <row r="391" spans="1:10" x14ac:dyDescent="0.3">
      <c r="A391" s="3"/>
      <c r="B391" s="6"/>
      <c r="C391" s="6"/>
      <c r="D391" s="6"/>
      <c r="E391" s="6"/>
      <c r="F391" s="6"/>
      <c r="G391" s="6"/>
      <c r="H391" s="7"/>
      <c r="I391" s="7"/>
      <c r="J391" s="54"/>
    </row>
    <row r="392" spans="1:10" x14ac:dyDescent="0.3">
      <c r="A392" s="3"/>
      <c r="B392" s="6"/>
      <c r="C392" s="6"/>
      <c r="D392" s="6"/>
      <c r="E392" s="6"/>
      <c r="F392" s="6"/>
      <c r="G392" s="6"/>
      <c r="H392" s="7"/>
      <c r="I392" s="7"/>
      <c r="J392" s="54"/>
    </row>
    <row r="393" spans="1:10" x14ac:dyDescent="0.3">
      <c r="A393" s="3"/>
      <c r="B393" s="6"/>
      <c r="C393" s="6"/>
      <c r="D393" s="6"/>
      <c r="E393" s="6"/>
      <c r="F393" s="6"/>
      <c r="G393" s="6"/>
      <c r="H393" s="7"/>
      <c r="I393" s="7"/>
      <c r="J393" s="54"/>
    </row>
    <row r="394" spans="1:10" x14ac:dyDescent="0.3">
      <c r="A394" s="3"/>
      <c r="B394" s="6"/>
      <c r="C394" s="6"/>
      <c r="D394" s="6"/>
      <c r="E394" s="6"/>
      <c r="F394" s="6"/>
      <c r="G394" s="6"/>
      <c r="H394" s="7"/>
      <c r="I394" s="7"/>
      <c r="J394" s="54"/>
    </row>
    <row r="395" spans="1:10" x14ac:dyDescent="0.3">
      <c r="A395" s="3"/>
      <c r="B395" s="6"/>
      <c r="C395" s="6"/>
      <c r="D395" s="6"/>
      <c r="E395" s="6"/>
      <c r="F395" s="6"/>
      <c r="G395" s="6"/>
      <c r="H395" s="7"/>
      <c r="I395" s="7"/>
      <c r="J395" s="54"/>
    </row>
    <row r="396" spans="1:10" x14ac:dyDescent="0.3">
      <c r="A396" s="3"/>
      <c r="B396" s="6"/>
      <c r="C396" s="6"/>
      <c r="D396" s="6"/>
      <c r="E396" s="6"/>
      <c r="F396" s="6"/>
      <c r="G396" s="6"/>
      <c r="H396" s="7"/>
      <c r="I396" s="7"/>
      <c r="J396" s="54"/>
    </row>
    <row r="397" spans="1:10" x14ac:dyDescent="0.3">
      <c r="A397" s="3"/>
      <c r="B397" s="6"/>
      <c r="C397" s="6"/>
      <c r="D397" s="6"/>
      <c r="E397" s="6"/>
      <c r="F397" s="6"/>
      <c r="G397" s="6"/>
      <c r="H397" s="7"/>
      <c r="I397" s="7"/>
      <c r="J397" s="54"/>
    </row>
    <row r="398" spans="1:10" x14ac:dyDescent="0.3">
      <c r="A398" s="3"/>
      <c r="B398" s="6"/>
      <c r="C398" s="6"/>
      <c r="D398" s="6"/>
      <c r="E398" s="6"/>
      <c r="F398" s="6"/>
      <c r="G398" s="6"/>
      <c r="H398" s="7"/>
      <c r="I398" s="7"/>
      <c r="J398" s="54"/>
    </row>
    <row r="399" spans="1:10" x14ac:dyDescent="0.3">
      <c r="A399" s="3"/>
      <c r="B399" s="6"/>
      <c r="C399" s="6"/>
      <c r="D399" s="6"/>
      <c r="E399" s="6"/>
      <c r="F399" s="6"/>
      <c r="G399" s="6"/>
      <c r="H399" s="7"/>
      <c r="I399" s="7"/>
      <c r="J399" s="54"/>
    </row>
    <row r="400" spans="1:10" x14ac:dyDescent="0.3">
      <c r="A400" s="3"/>
      <c r="B400" s="6"/>
      <c r="C400" s="6"/>
      <c r="D400" s="6"/>
      <c r="E400" s="6"/>
      <c r="F400" s="6"/>
      <c r="G400" s="6"/>
      <c r="H400" s="7"/>
      <c r="I400" s="7"/>
      <c r="J400" s="54"/>
    </row>
    <row r="401" spans="1:10" x14ac:dyDescent="0.3">
      <c r="A401" s="3"/>
      <c r="B401" s="6"/>
      <c r="C401" s="6"/>
      <c r="D401" s="6"/>
      <c r="E401" s="6"/>
      <c r="F401" s="6"/>
      <c r="G401" s="6"/>
      <c r="H401" s="7"/>
      <c r="I401" s="7"/>
      <c r="J401" s="54"/>
    </row>
    <row r="402" spans="1:10" x14ac:dyDescent="0.3">
      <c r="A402" s="3"/>
      <c r="B402" s="6"/>
      <c r="C402" s="6"/>
      <c r="D402" s="6"/>
      <c r="E402" s="6"/>
      <c r="F402" s="6"/>
      <c r="G402" s="6"/>
      <c r="H402" s="7"/>
      <c r="I402" s="7"/>
      <c r="J402" s="54"/>
    </row>
    <row r="403" spans="1:10" x14ac:dyDescent="0.3">
      <c r="A403" s="3"/>
      <c r="B403" s="6"/>
      <c r="C403" s="6"/>
      <c r="D403" s="6"/>
      <c r="E403" s="6"/>
      <c r="F403" s="6"/>
      <c r="G403" s="6"/>
      <c r="H403" s="7"/>
      <c r="I403" s="7"/>
      <c r="J403" s="54"/>
    </row>
    <row r="404" spans="1:10" x14ac:dyDescent="0.3">
      <c r="A404" s="3"/>
      <c r="B404" s="6"/>
      <c r="C404" s="6"/>
      <c r="D404" s="6"/>
      <c r="E404" s="6"/>
      <c r="F404" s="6"/>
      <c r="G404" s="6"/>
      <c r="H404" s="7"/>
      <c r="I404" s="7"/>
      <c r="J404" s="54"/>
    </row>
    <row r="405" spans="1:10" x14ac:dyDescent="0.3">
      <c r="A405" s="3"/>
      <c r="B405" s="6"/>
      <c r="C405" s="6"/>
      <c r="D405" s="6"/>
      <c r="E405" s="6"/>
      <c r="F405" s="6"/>
      <c r="G405" s="6"/>
      <c r="H405" s="7"/>
      <c r="I405" s="7"/>
      <c r="J405" s="54"/>
    </row>
    <row r="406" spans="1:10" x14ac:dyDescent="0.3">
      <c r="A406" s="3"/>
      <c r="B406" s="6"/>
      <c r="C406" s="6"/>
      <c r="D406" s="6"/>
      <c r="E406" s="6"/>
      <c r="F406" s="6"/>
      <c r="G406" s="6"/>
      <c r="H406" s="7"/>
      <c r="I406" s="7"/>
      <c r="J406" s="54"/>
    </row>
    <row r="407" spans="1:10" x14ac:dyDescent="0.3">
      <c r="A407" s="3"/>
      <c r="B407" s="6"/>
      <c r="C407" s="6"/>
      <c r="D407" s="6"/>
      <c r="E407" s="6"/>
      <c r="F407" s="6"/>
      <c r="G407" s="6"/>
      <c r="H407" s="7"/>
      <c r="I407" s="7"/>
      <c r="J407" s="54"/>
    </row>
    <row r="408" spans="1:10" x14ac:dyDescent="0.3">
      <c r="A408" s="3"/>
      <c r="B408" s="6"/>
      <c r="C408" s="6"/>
      <c r="D408" s="6"/>
      <c r="E408" s="6"/>
      <c r="F408" s="6"/>
      <c r="G408" s="6"/>
      <c r="H408" s="7"/>
      <c r="I408" s="7"/>
      <c r="J408" s="54"/>
    </row>
  </sheetData>
  <autoFilter ref="A5:T5" xr:uid="{5F9AAC47-CD96-4115-A1E2-F07252FBA332}">
    <sortState xmlns:xlrd2="http://schemas.microsoft.com/office/spreadsheetml/2017/richdata2" ref="A6:T56">
      <sortCondition descending="1" ref="H5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6B5EA-D209-42C4-9BC0-C8AC2B509691}">
  <dimension ref="A1:R410"/>
  <sheetViews>
    <sheetView zoomScale="70" zoomScaleNormal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.109375" defaultRowHeight="14.4" x14ac:dyDescent="0.3"/>
  <cols>
    <col min="1" max="1" width="13.5546875" style="1" bestFit="1" customWidth="1"/>
    <col min="2" max="2" width="51.6640625" style="1" customWidth="1"/>
    <col min="3" max="4" width="20.6640625" style="8" customWidth="1"/>
    <col min="5" max="5" width="22.6640625" style="8" customWidth="1"/>
    <col min="6" max="8" width="20.6640625" style="8" customWidth="1"/>
    <col min="9" max="10" width="14.6640625" style="9" customWidth="1"/>
    <col min="11" max="11" width="9.109375" style="44" customWidth="1"/>
    <col min="12" max="18" width="9.109375" style="45"/>
    <col min="19" max="16384" width="9.109375" style="1"/>
  </cols>
  <sheetData>
    <row r="1" spans="1:18" x14ac:dyDescent="0.3">
      <c r="A1" s="2" t="s">
        <v>91</v>
      </c>
    </row>
    <row r="2" spans="1:18" x14ac:dyDescent="0.3">
      <c r="A2" s="2" t="s">
        <v>93</v>
      </c>
    </row>
    <row r="3" spans="1:18" x14ac:dyDescent="0.3">
      <c r="A3" s="11" t="s">
        <v>92</v>
      </c>
      <c r="C3" s="6"/>
    </row>
    <row r="4" spans="1:18" x14ac:dyDescent="0.3">
      <c r="C4" s="38"/>
      <c r="D4" s="38"/>
      <c r="E4" s="38"/>
      <c r="F4" s="38"/>
      <c r="G4" s="38"/>
      <c r="H4" s="38"/>
      <c r="I4" s="38"/>
      <c r="J4" s="38"/>
      <c r="P4" s="45" t="s">
        <v>1000</v>
      </c>
    </row>
    <row r="5" spans="1:18" s="2" customFormat="1" x14ac:dyDescent="0.3">
      <c r="A5" s="2" t="s">
        <v>1024</v>
      </c>
      <c r="B5" s="2" t="s">
        <v>58</v>
      </c>
      <c r="C5" s="10" t="s">
        <v>53</v>
      </c>
      <c r="D5" s="10" t="s">
        <v>55</v>
      </c>
      <c r="E5" s="10" t="s">
        <v>1009</v>
      </c>
      <c r="F5" s="10" t="s">
        <v>51</v>
      </c>
      <c r="G5" s="10" t="s">
        <v>988</v>
      </c>
      <c r="H5" s="10" t="s">
        <v>1003</v>
      </c>
      <c r="I5" s="9" t="s">
        <v>90</v>
      </c>
      <c r="J5" s="9"/>
      <c r="K5" s="46" t="s">
        <v>1016</v>
      </c>
      <c r="L5" s="47"/>
      <c r="M5" s="48"/>
      <c r="N5" s="47"/>
      <c r="O5" s="47"/>
      <c r="P5" s="48" t="s">
        <v>998</v>
      </c>
      <c r="Q5" s="47" t="s">
        <v>999</v>
      </c>
      <c r="R5" s="47" t="s">
        <v>1022</v>
      </c>
    </row>
    <row r="6" spans="1:18" x14ac:dyDescent="0.3">
      <c r="A6" s="1" t="s">
        <v>512</v>
      </c>
      <c r="B6" s="3" t="s">
        <v>77</v>
      </c>
      <c r="C6" s="6">
        <v>0.83108608424571284</v>
      </c>
      <c r="D6" s="6">
        <v>6.2717080376291117</v>
      </c>
      <c r="E6" s="6">
        <v>3.1320372550037532</v>
      </c>
      <c r="F6" s="6">
        <v>0.41352028503573479</v>
      </c>
      <c r="G6" s="6">
        <v>0.17769024533504862</v>
      </c>
      <c r="H6" s="6">
        <v>0.69276720041998618</v>
      </c>
      <c r="I6" s="7">
        <f>SUMPRODUCT(Weights!$A$12:$F$12,C6:H6)</f>
        <v>2.068998726474931</v>
      </c>
      <c r="J6" s="7"/>
      <c r="K6" s="44">
        <v>2.0724722293458613</v>
      </c>
      <c r="L6" s="49">
        <f t="shared" ref="L6:L69" si="0">I6-K6</f>
        <v>-3.4735028709302895E-3</v>
      </c>
      <c r="M6" s="50">
        <f t="shared" ref="M6:M69" si="1">ABS(L6)</f>
        <v>3.4735028709302895E-3</v>
      </c>
      <c r="N6" s="51">
        <f t="shared" ref="N6:N69" si="2">RANK(M6,M$6:M$408)</f>
        <v>392</v>
      </c>
      <c r="O6" s="51"/>
      <c r="P6" s="45">
        <f t="shared" ref="P6:P69" si="3">RANK(I6,I:I)</f>
        <v>1</v>
      </c>
      <c r="Q6" s="45">
        <f t="shared" ref="Q6:Q69" si="4">RANK(K6,K:K)</f>
        <v>1</v>
      </c>
      <c r="R6" s="45">
        <f t="shared" ref="R6:R69" si="5">P6-Q6</f>
        <v>0</v>
      </c>
    </row>
    <row r="7" spans="1:18" x14ac:dyDescent="0.3">
      <c r="A7" s="1" t="s">
        <v>712</v>
      </c>
      <c r="B7" s="3" t="s">
        <v>270</v>
      </c>
      <c r="C7" s="6">
        <v>-1.3163912529025321</v>
      </c>
      <c r="D7" s="6">
        <v>-0.11180571833703637</v>
      </c>
      <c r="E7" s="6">
        <v>2.0609330783289415</v>
      </c>
      <c r="F7" s="6">
        <v>8.8489357749939934</v>
      </c>
      <c r="G7" s="6">
        <v>-0.23632456290676152</v>
      </c>
      <c r="H7" s="6">
        <v>-4.3502121762656082E-2</v>
      </c>
      <c r="I7" s="7">
        <f>SUMPRODUCT(Weights!$A$12:$F$12,C7:H7)</f>
        <v>1.7534888258879464</v>
      </c>
      <c r="J7" s="7"/>
      <c r="K7" s="44">
        <v>2.0255778810834166</v>
      </c>
      <c r="L7" s="49">
        <f t="shared" si="0"/>
        <v>-0.27208905519547022</v>
      </c>
      <c r="M7" s="50">
        <f t="shared" si="1"/>
        <v>0.27208905519547022</v>
      </c>
      <c r="N7" s="51">
        <f t="shared" si="2"/>
        <v>35</v>
      </c>
      <c r="O7" s="51"/>
      <c r="P7" s="45">
        <f t="shared" si="3"/>
        <v>2</v>
      </c>
      <c r="Q7" s="45">
        <f t="shared" si="4"/>
        <v>2</v>
      </c>
      <c r="R7" s="45">
        <f t="shared" si="5"/>
        <v>0</v>
      </c>
    </row>
    <row r="8" spans="1:18" x14ac:dyDescent="0.3">
      <c r="A8" s="1" t="s">
        <v>731</v>
      </c>
      <c r="B8" s="3" t="s">
        <v>289</v>
      </c>
      <c r="C8" s="6">
        <v>0.95300111154415856</v>
      </c>
      <c r="D8" s="6">
        <v>0.11429283450282107</v>
      </c>
      <c r="E8" s="6">
        <v>1.1520798123302172</v>
      </c>
      <c r="F8" s="6">
        <v>7.4029420468107325</v>
      </c>
      <c r="G8" s="6">
        <v>-0.81669479943018597</v>
      </c>
      <c r="H8" s="6">
        <v>-2.3557983819559425E-2</v>
      </c>
      <c r="I8" s="7">
        <f>SUMPRODUCT(Weights!$A$12:$F$12,C8:H8)</f>
        <v>1.7419991521245912</v>
      </c>
      <c r="J8" s="7"/>
      <c r="K8" s="44">
        <v>1.5822653590866214</v>
      </c>
      <c r="L8" s="49">
        <f t="shared" si="0"/>
        <v>0.15973379303796986</v>
      </c>
      <c r="M8" s="50">
        <f t="shared" si="1"/>
        <v>0.15973379303796986</v>
      </c>
      <c r="N8" s="51">
        <f t="shared" si="2"/>
        <v>111</v>
      </c>
      <c r="O8" s="51"/>
      <c r="P8" s="45">
        <f t="shared" si="3"/>
        <v>3</v>
      </c>
      <c r="Q8" s="45">
        <f t="shared" si="4"/>
        <v>5</v>
      </c>
      <c r="R8" s="45">
        <f t="shared" si="5"/>
        <v>-2</v>
      </c>
    </row>
    <row r="9" spans="1:18" x14ac:dyDescent="0.3">
      <c r="A9" s="1" t="s">
        <v>506</v>
      </c>
      <c r="B9" s="3" t="s">
        <v>74</v>
      </c>
      <c r="C9" s="6">
        <v>4.1421203477619937</v>
      </c>
      <c r="D9" s="6">
        <v>0.47199196752163208</v>
      </c>
      <c r="E9" s="6">
        <v>0.7890635838029425</v>
      </c>
      <c r="F9" s="6">
        <v>2.0655190070248919</v>
      </c>
      <c r="G9" s="6">
        <v>0.44874615226365205</v>
      </c>
      <c r="H9" s="6">
        <v>6.5029350839508671E-2</v>
      </c>
      <c r="I9" s="7">
        <f>SUMPRODUCT(Weights!$A$12:$F$12,C9:H9)</f>
        <v>1.5281006599556437</v>
      </c>
      <c r="J9" s="7"/>
      <c r="K9" s="44">
        <v>1.8291851401710977</v>
      </c>
      <c r="L9" s="49">
        <f t="shared" si="0"/>
        <v>-0.30108448021545398</v>
      </c>
      <c r="M9" s="50">
        <f t="shared" si="1"/>
        <v>0.30108448021545398</v>
      </c>
      <c r="N9" s="51">
        <f t="shared" si="2"/>
        <v>21</v>
      </c>
      <c r="O9" s="51"/>
      <c r="P9" s="45">
        <f t="shared" si="3"/>
        <v>4</v>
      </c>
      <c r="Q9" s="45">
        <f t="shared" si="4"/>
        <v>3</v>
      </c>
      <c r="R9" s="45">
        <f t="shared" si="5"/>
        <v>1</v>
      </c>
    </row>
    <row r="10" spans="1:18" x14ac:dyDescent="0.3">
      <c r="A10" s="1" t="s">
        <v>639</v>
      </c>
      <c r="B10" s="3" t="s">
        <v>197</v>
      </c>
      <c r="C10" s="6">
        <v>5.6842019171649234</v>
      </c>
      <c r="D10" s="6">
        <v>-0.70574755347319362</v>
      </c>
      <c r="E10" s="6">
        <v>1.3853920320159663</v>
      </c>
      <c r="F10" s="6">
        <v>-0.48162399134097533</v>
      </c>
      <c r="G10" s="6">
        <v>1.2607874799539127</v>
      </c>
      <c r="H10" s="6">
        <v>1.001674002002136</v>
      </c>
      <c r="I10" s="7">
        <f>SUMPRODUCT(Weights!$A$12:$F$12,C10:H10)</f>
        <v>1.3964604014658464</v>
      </c>
      <c r="J10" s="7"/>
      <c r="K10" s="44">
        <v>1.505241981818747</v>
      </c>
      <c r="L10" s="49">
        <f t="shared" si="0"/>
        <v>-0.10878158035290064</v>
      </c>
      <c r="M10" s="50">
        <f t="shared" si="1"/>
        <v>0.10878158035290064</v>
      </c>
      <c r="N10" s="51">
        <f t="shared" si="2"/>
        <v>165</v>
      </c>
      <c r="O10" s="51"/>
      <c r="P10" s="45">
        <f t="shared" si="3"/>
        <v>5</v>
      </c>
      <c r="Q10" s="45">
        <f t="shared" si="4"/>
        <v>6</v>
      </c>
      <c r="R10" s="45">
        <f t="shared" si="5"/>
        <v>-1</v>
      </c>
    </row>
    <row r="11" spans="1:18" x14ac:dyDescent="0.3">
      <c r="A11" s="1" t="s">
        <v>910</v>
      </c>
      <c r="B11" s="3" t="s">
        <v>466</v>
      </c>
      <c r="C11" s="6">
        <v>5.7429523778481206</v>
      </c>
      <c r="D11" s="6">
        <v>-2.3849004542636304E-2</v>
      </c>
      <c r="E11" s="6">
        <v>0.21270050895311465</v>
      </c>
      <c r="F11" s="6">
        <v>-0.18794678482208582</v>
      </c>
      <c r="G11" s="6">
        <v>0.71804621548436953</v>
      </c>
      <c r="H11" s="6">
        <v>0.94093501374887079</v>
      </c>
      <c r="I11" s="7">
        <f>SUMPRODUCT(Weights!$A$12:$F$12,C11:H11)</f>
        <v>1.3399368277371893</v>
      </c>
      <c r="J11" s="7"/>
      <c r="K11" s="44">
        <v>0.98206880611139991</v>
      </c>
      <c r="L11" s="49">
        <f t="shared" si="0"/>
        <v>0.35786802162578935</v>
      </c>
      <c r="M11" s="50">
        <f t="shared" si="1"/>
        <v>0.35786802162578935</v>
      </c>
      <c r="N11" s="51">
        <f t="shared" si="2"/>
        <v>12</v>
      </c>
      <c r="O11" s="51"/>
      <c r="P11" s="45">
        <f t="shared" si="3"/>
        <v>6</v>
      </c>
      <c r="Q11" s="45">
        <f t="shared" si="4"/>
        <v>11</v>
      </c>
      <c r="R11" s="45">
        <f t="shared" si="5"/>
        <v>-5</v>
      </c>
    </row>
    <row r="12" spans="1:18" x14ac:dyDescent="0.3">
      <c r="A12" s="1" t="s">
        <v>520</v>
      </c>
      <c r="B12" s="3" t="s">
        <v>81</v>
      </c>
      <c r="C12" s="6">
        <v>-0.54332279110742432</v>
      </c>
      <c r="D12" s="6">
        <v>4.5665639311005863</v>
      </c>
      <c r="E12" s="6">
        <v>2.1923753465065419</v>
      </c>
      <c r="F12" s="6">
        <v>0.60284233484877325</v>
      </c>
      <c r="G12" s="6">
        <v>-0.57243041425249419</v>
      </c>
      <c r="H12" s="6">
        <v>1.0163618174184097</v>
      </c>
      <c r="I12" s="7">
        <f>SUMPRODUCT(Weights!$A$12:$F$12,C12:H12)</f>
        <v>1.2698446165483352</v>
      </c>
      <c r="J12" s="7"/>
      <c r="K12" s="44">
        <v>1.6410221768903077</v>
      </c>
      <c r="L12" s="49">
        <f t="shared" si="0"/>
        <v>-0.37117756034197247</v>
      </c>
      <c r="M12" s="50">
        <f t="shared" si="1"/>
        <v>0.37117756034197247</v>
      </c>
      <c r="N12" s="51">
        <f t="shared" si="2"/>
        <v>11</v>
      </c>
      <c r="O12" s="51"/>
      <c r="P12" s="45">
        <f t="shared" si="3"/>
        <v>7</v>
      </c>
      <c r="Q12" s="45">
        <f t="shared" si="4"/>
        <v>4</v>
      </c>
      <c r="R12" s="45">
        <f t="shared" si="5"/>
        <v>3</v>
      </c>
    </row>
    <row r="13" spans="1:18" x14ac:dyDescent="0.3">
      <c r="A13" s="1" t="s">
        <v>554</v>
      </c>
      <c r="B13" s="3" t="s">
        <v>112</v>
      </c>
      <c r="C13" s="6">
        <v>5.4849975318504163E-3</v>
      </c>
      <c r="D13" s="6">
        <v>-0.11708524209035254</v>
      </c>
      <c r="E13" s="6">
        <v>0.46789834814287895</v>
      </c>
      <c r="F13" s="6">
        <v>6.3405345605642367</v>
      </c>
      <c r="G13" s="6">
        <v>-0.60715738212780146</v>
      </c>
      <c r="H13" s="6">
        <v>-0.22430541126993581</v>
      </c>
      <c r="I13" s="7">
        <f>SUMPRODUCT(Weights!$A$12:$F$12,C13:H13)</f>
        <v>1.202467466976415</v>
      </c>
      <c r="J13" s="7"/>
      <c r="K13" s="44">
        <v>0.77689763768649911</v>
      </c>
      <c r="L13" s="49">
        <f t="shared" si="0"/>
        <v>0.42556982928991594</v>
      </c>
      <c r="M13" s="50">
        <f t="shared" si="1"/>
        <v>0.42556982928991594</v>
      </c>
      <c r="N13" s="51">
        <f t="shared" si="2"/>
        <v>4</v>
      </c>
      <c r="O13" s="51"/>
      <c r="P13" s="45">
        <f t="shared" si="3"/>
        <v>8</v>
      </c>
      <c r="Q13" s="45">
        <f t="shared" si="4"/>
        <v>17</v>
      </c>
      <c r="R13" s="45">
        <f t="shared" si="5"/>
        <v>-9</v>
      </c>
    </row>
    <row r="14" spans="1:18" x14ac:dyDescent="0.3">
      <c r="A14" s="1" t="s">
        <v>653</v>
      </c>
      <c r="B14" s="3" t="s">
        <v>211</v>
      </c>
      <c r="C14" s="6">
        <v>1.1787418394928475</v>
      </c>
      <c r="D14" s="6">
        <v>-0.40353103395894707</v>
      </c>
      <c r="E14" s="6">
        <v>8.3978307916923539E-2</v>
      </c>
      <c r="F14" s="6">
        <v>4.742522837948755</v>
      </c>
      <c r="G14" s="6">
        <v>0.36913264571095861</v>
      </c>
      <c r="H14" s="6">
        <v>-0.39158564699429377</v>
      </c>
      <c r="I14" s="7">
        <f>SUMPRODUCT(Weights!$A$12:$F$12,C14:H14)</f>
        <v>1.1323548070412839</v>
      </c>
      <c r="J14" s="7"/>
      <c r="K14" s="44">
        <v>1.3331871333567087</v>
      </c>
      <c r="L14" s="49">
        <f t="shared" si="0"/>
        <v>-0.2008323263154248</v>
      </c>
      <c r="M14" s="50">
        <f t="shared" si="1"/>
        <v>0.2008323263154248</v>
      </c>
      <c r="N14" s="51">
        <f t="shared" si="2"/>
        <v>78</v>
      </c>
      <c r="O14" s="51"/>
      <c r="P14" s="45">
        <f t="shared" si="3"/>
        <v>9</v>
      </c>
      <c r="Q14" s="45">
        <f t="shared" si="4"/>
        <v>7</v>
      </c>
      <c r="R14" s="45">
        <f t="shared" si="5"/>
        <v>2</v>
      </c>
    </row>
    <row r="15" spans="1:18" x14ac:dyDescent="0.3">
      <c r="A15" s="1" t="s">
        <v>516</v>
      </c>
      <c r="B15" s="3" t="s">
        <v>79</v>
      </c>
      <c r="C15" s="6">
        <v>0.39954449516304819</v>
      </c>
      <c r="D15" s="6">
        <v>3.1293098806350201</v>
      </c>
      <c r="E15" s="6">
        <v>1.5693337673318983</v>
      </c>
      <c r="F15" s="6">
        <v>0.23015531403771045</v>
      </c>
      <c r="G15" s="6">
        <v>0.46473354421624491</v>
      </c>
      <c r="H15" s="6">
        <v>0.31685081459103603</v>
      </c>
      <c r="I15" s="7">
        <f>SUMPRODUCT(Weights!$A$12:$F$12,C15:H15)</f>
        <v>1.0885971161584811</v>
      </c>
      <c r="J15" s="7"/>
      <c r="K15" s="44">
        <v>0.99608515019278943</v>
      </c>
      <c r="L15" s="49">
        <f t="shared" si="0"/>
        <v>9.2511965965691667E-2</v>
      </c>
      <c r="M15" s="50">
        <f t="shared" si="1"/>
        <v>9.2511965965691667E-2</v>
      </c>
      <c r="N15" s="51">
        <f t="shared" si="2"/>
        <v>191</v>
      </c>
      <c r="O15" s="51"/>
      <c r="P15" s="45">
        <f t="shared" si="3"/>
        <v>10</v>
      </c>
      <c r="Q15" s="45">
        <f t="shared" si="4"/>
        <v>10</v>
      </c>
      <c r="R15" s="45">
        <f t="shared" si="5"/>
        <v>0</v>
      </c>
    </row>
    <row r="16" spans="1:18" x14ac:dyDescent="0.3">
      <c r="A16" s="1" t="s">
        <v>776</v>
      </c>
      <c r="B16" s="3" t="s">
        <v>332</v>
      </c>
      <c r="C16" s="6">
        <v>1.2009203358780893</v>
      </c>
      <c r="D16" s="6">
        <v>1.1270929775659888</v>
      </c>
      <c r="E16" s="6">
        <v>-0.3614794397168154</v>
      </c>
      <c r="F16" s="6">
        <v>2.2551737192808177</v>
      </c>
      <c r="G16" s="6">
        <v>0.48435698349350187</v>
      </c>
      <c r="H16" s="6">
        <v>0.15820417061146994</v>
      </c>
      <c r="I16" s="7">
        <f>SUMPRODUCT(Weights!$A$12:$F$12,C16:H16)</f>
        <v>0.95088945517262924</v>
      </c>
      <c r="J16" s="7"/>
      <c r="K16" s="44">
        <v>0.6693319639483073</v>
      </c>
      <c r="L16" s="49">
        <f t="shared" si="0"/>
        <v>0.28155749122432194</v>
      </c>
      <c r="M16" s="50">
        <f t="shared" si="1"/>
        <v>0.28155749122432194</v>
      </c>
      <c r="N16" s="51">
        <f t="shared" si="2"/>
        <v>30</v>
      </c>
      <c r="O16" s="51"/>
      <c r="P16" s="45">
        <f t="shared" si="3"/>
        <v>11</v>
      </c>
      <c r="Q16" s="45">
        <f t="shared" si="4"/>
        <v>22</v>
      </c>
      <c r="R16" s="45">
        <f t="shared" si="5"/>
        <v>-11</v>
      </c>
    </row>
    <row r="17" spans="1:18" x14ac:dyDescent="0.3">
      <c r="A17" s="1" t="s">
        <v>793</v>
      </c>
      <c r="B17" s="3" t="s">
        <v>349</v>
      </c>
      <c r="C17" s="6">
        <v>1.1336504622976995</v>
      </c>
      <c r="D17" s="6">
        <v>0.56301109458422305</v>
      </c>
      <c r="E17" s="6">
        <v>0.70939128716900657</v>
      </c>
      <c r="F17" s="6">
        <v>2.9537367102834784</v>
      </c>
      <c r="G17" s="6">
        <v>-0.91465683043448409</v>
      </c>
      <c r="H17" s="6">
        <v>0.21041094219115819</v>
      </c>
      <c r="I17" s="7">
        <f>SUMPRODUCT(Weights!$A$12:$F$12,C17:H17)</f>
        <v>0.92033091616237439</v>
      </c>
      <c r="J17" s="7"/>
      <c r="K17" s="44">
        <v>1.0972902967661047</v>
      </c>
      <c r="L17" s="49">
        <f t="shared" si="0"/>
        <v>-0.17695938060373029</v>
      </c>
      <c r="M17" s="50">
        <f t="shared" si="1"/>
        <v>0.17695938060373029</v>
      </c>
      <c r="N17" s="51">
        <f t="shared" si="2"/>
        <v>96</v>
      </c>
      <c r="O17" s="51"/>
      <c r="P17" s="45">
        <f t="shared" si="3"/>
        <v>12</v>
      </c>
      <c r="Q17" s="45">
        <f t="shared" si="4"/>
        <v>9</v>
      </c>
      <c r="R17" s="45">
        <f t="shared" si="5"/>
        <v>3</v>
      </c>
    </row>
    <row r="18" spans="1:18" x14ac:dyDescent="0.3">
      <c r="A18" s="1" t="s">
        <v>906</v>
      </c>
      <c r="B18" s="3" t="s">
        <v>462</v>
      </c>
      <c r="C18" s="6">
        <v>3.5920688664720237</v>
      </c>
      <c r="D18" s="6">
        <v>-0.52016689788772563</v>
      </c>
      <c r="E18" s="6">
        <v>0.18957001268553508</v>
      </c>
      <c r="F18" s="6">
        <v>-0.33165470617269777</v>
      </c>
      <c r="G18" s="6">
        <v>1.2061446866373904</v>
      </c>
      <c r="H18" s="6">
        <v>1.421250556971462</v>
      </c>
      <c r="I18" s="7">
        <f>SUMPRODUCT(Weights!$A$12:$F$12,C18:H18)</f>
        <v>0.89953171307790514</v>
      </c>
      <c r="J18" s="7"/>
      <c r="K18" s="44">
        <v>0.79188187606088012</v>
      </c>
      <c r="L18" s="49">
        <f t="shared" si="0"/>
        <v>0.10764983701702502</v>
      </c>
      <c r="M18" s="50">
        <f t="shared" si="1"/>
        <v>0.10764983701702502</v>
      </c>
      <c r="N18" s="51">
        <f t="shared" si="2"/>
        <v>168</v>
      </c>
      <c r="O18" s="51"/>
      <c r="P18" s="45">
        <f t="shared" si="3"/>
        <v>13</v>
      </c>
      <c r="Q18" s="45">
        <f t="shared" si="4"/>
        <v>16</v>
      </c>
      <c r="R18" s="45">
        <f t="shared" si="5"/>
        <v>-3</v>
      </c>
    </row>
    <row r="19" spans="1:18" x14ac:dyDescent="0.3">
      <c r="A19" s="1" t="s">
        <v>585</v>
      </c>
      <c r="B19" s="3" t="s">
        <v>143</v>
      </c>
      <c r="C19" s="6">
        <v>1.7104856527956107</v>
      </c>
      <c r="D19" s="6">
        <v>1.0726387263592013E-2</v>
      </c>
      <c r="E19" s="6">
        <v>9.1851104144239623E-2</v>
      </c>
      <c r="F19" s="6">
        <v>2.0399861271294899</v>
      </c>
      <c r="G19" s="6">
        <v>0.85813953358501327</v>
      </c>
      <c r="H19" s="6">
        <v>-0.32425041698018098</v>
      </c>
      <c r="I19" s="7">
        <f>SUMPRODUCT(Weights!$A$12:$F$12,C19:H19)</f>
        <v>0.86231318739910845</v>
      </c>
      <c r="J19" s="7"/>
      <c r="K19" s="44">
        <v>0.46759934515563345</v>
      </c>
      <c r="L19" s="49">
        <f t="shared" si="0"/>
        <v>0.394713842243475</v>
      </c>
      <c r="M19" s="50">
        <f t="shared" si="1"/>
        <v>0.394713842243475</v>
      </c>
      <c r="N19" s="51">
        <f t="shared" si="2"/>
        <v>9</v>
      </c>
      <c r="O19" s="51"/>
      <c r="P19" s="45">
        <f t="shared" si="3"/>
        <v>14</v>
      </c>
      <c r="Q19" s="45">
        <f t="shared" si="4"/>
        <v>32</v>
      </c>
      <c r="R19" s="45">
        <f t="shared" si="5"/>
        <v>-18</v>
      </c>
    </row>
    <row r="20" spans="1:18" x14ac:dyDescent="0.3">
      <c r="A20" s="1" t="s">
        <v>478</v>
      </c>
      <c r="B20" s="3" t="s">
        <v>60</v>
      </c>
      <c r="C20" s="6">
        <v>0.42376428670848526</v>
      </c>
      <c r="D20" s="6">
        <v>2.3415578981502883</v>
      </c>
      <c r="E20" s="6">
        <v>1.6660541303870147</v>
      </c>
      <c r="F20" s="6">
        <v>0.45073846160468967</v>
      </c>
      <c r="G20" s="6">
        <v>-0.80245148293772528</v>
      </c>
      <c r="H20" s="6">
        <v>0.57811746578471124</v>
      </c>
      <c r="I20" s="7">
        <f>SUMPRODUCT(Weights!$A$12:$F$12,C20:H20)</f>
        <v>0.83056427298855717</v>
      </c>
      <c r="J20" s="7"/>
      <c r="K20" s="44">
        <v>0.89110850118113782</v>
      </c>
      <c r="L20" s="49">
        <f t="shared" si="0"/>
        <v>-6.0544228192580651E-2</v>
      </c>
      <c r="M20" s="50">
        <f t="shared" si="1"/>
        <v>6.0544228192580651E-2</v>
      </c>
      <c r="N20" s="51">
        <f t="shared" si="2"/>
        <v>251</v>
      </c>
      <c r="O20" s="51"/>
      <c r="P20" s="45">
        <f t="shared" si="3"/>
        <v>15</v>
      </c>
      <c r="Q20" s="45">
        <f t="shared" si="4"/>
        <v>12</v>
      </c>
      <c r="R20" s="45">
        <f t="shared" si="5"/>
        <v>3</v>
      </c>
    </row>
    <row r="21" spans="1:18" x14ac:dyDescent="0.3">
      <c r="A21" s="1" t="s">
        <v>779</v>
      </c>
      <c r="B21" s="3" t="s">
        <v>335</v>
      </c>
      <c r="C21" s="6">
        <v>1.8721504335051695</v>
      </c>
      <c r="D21" s="6">
        <v>1.2076883320550307</v>
      </c>
      <c r="E21" s="6">
        <v>-0.81862552448175774</v>
      </c>
      <c r="F21" s="6">
        <v>1.094942136045755</v>
      </c>
      <c r="G21" s="6">
        <v>0.61577561437271389</v>
      </c>
      <c r="H21" s="6">
        <v>0.21567947992708661</v>
      </c>
      <c r="I21" s="7">
        <f>SUMPRODUCT(Weights!$A$12:$F$12,C21:H21)</f>
        <v>0.82609664179754327</v>
      </c>
      <c r="J21" s="7"/>
      <c r="K21" s="44">
        <v>0.72170505143508501</v>
      </c>
      <c r="L21" s="49">
        <f t="shared" si="0"/>
        <v>0.10439159036245826</v>
      </c>
      <c r="M21" s="50">
        <f t="shared" si="1"/>
        <v>0.10439159036245826</v>
      </c>
      <c r="N21" s="51">
        <f t="shared" si="2"/>
        <v>174</v>
      </c>
      <c r="O21" s="51"/>
      <c r="P21" s="45">
        <f t="shared" si="3"/>
        <v>16</v>
      </c>
      <c r="Q21" s="45">
        <f t="shared" si="4"/>
        <v>19</v>
      </c>
      <c r="R21" s="45">
        <f t="shared" si="5"/>
        <v>-3</v>
      </c>
    </row>
    <row r="22" spans="1:18" x14ac:dyDescent="0.3">
      <c r="A22" s="1" t="s">
        <v>494</v>
      </c>
      <c r="B22" s="3" t="s">
        <v>68</v>
      </c>
      <c r="C22" s="6">
        <v>2.2773042606893266</v>
      </c>
      <c r="D22" s="6">
        <v>0.66337025262125815</v>
      </c>
      <c r="E22" s="6">
        <v>0.68795876339548323</v>
      </c>
      <c r="F22" s="6">
        <v>0.45542313061203665</v>
      </c>
      <c r="G22" s="6">
        <v>3.2174657564544351E-2</v>
      </c>
      <c r="H22" s="6">
        <v>0.239856089456079</v>
      </c>
      <c r="I22" s="7">
        <f>SUMPRODUCT(Weights!$A$12:$F$12,C22:H22)</f>
        <v>0.81122515087413638</v>
      </c>
      <c r="J22" s="7"/>
      <c r="K22" s="44">
        <v>0.83584351936994516</v>
      </c>
      <c r="L22" s="49">
        <f t="shared" si="0"/>
        <v>-2.4618368495808785E-2</v>
      </c>
      <c r="M22" s="50">
        <f t="shared" si="1"/>
        <v>2.4618368495808785E-2</v>
      </c>
      <c r="N22" s="51">
        <f t="shared" si="2"/>
        <v>323</v>
      </c>
      <c r="O22" s="51"/>
      <c r="P22" s="45">
        <f t="shared" si="3"/>
        <v>17</v>
      </c>
      <c r="Q22" s="45">
        <f t="shared" si="4"/>
        <v>14</v>
      </c>
      <c r="R22" s="45">
        <f t="shared" si="5"/>
        <v>3</v>
      </c>
    </row>
    <row r="23" spans="1:18" x14ac:dyDescent="0.3">
      <c r="A23" s="1" t="s">
        <v>595</v>
      </c>
      <c r="B23" s="3" t="s">
        <v>153</v>
      </c>
      <c r="C23" s="6">
        <v>1.2879781574092832</v>
      </c>
      <c r="D23" s="6">
        <v>1.3694176045264421</v>
      </c>
      <c r="E23" s="6">
        <v>0.20997491249406031</v>
      </c>
      <c r="F23" s="6">
        <v>0.78499281307021285</v>
      </c>
      <c r="G23" s="6">
        <v>0.26889722266270394</v>
      </c>
      <c r="H23" s="6">
        <v>9.8283586989865626E-2</v>
      </c>
      <c r="I23" s="7">
        <f>SUMPRODUCT(Weights!$A$12:$F$12,C23:H23)</f>
        <v>0.7701368939736889</v>
      </c>
      <c r="J23" s="7"/>
      <c r="K23" s="44">
        <v>0.64240858863627737</v>
      </c>
      <c r="L23" s="49">
        <f t="shared" si="0"/>
        <v>0.12772830533741153</v>
      </c>
      <c r="M23" s="50">
        <f t="shared" si="1"/>
        <v>0.12772830533741153</v>
      </c>
      <c r="N23" s="51">
        <f t="shared" si="2"/>
        <v>143</v>
      </c>
      <c r="O23" s="51"/>
      <c r="P23" s="45">
        <f t="shared" si="3"/>
        <v>18</v>
      </c>
      <c r="Q23" s="45">
        <f t="shared" si="4"/>
        <v>24</v>
      </c>
      <c r="R23" s="45">
        <f t="shared" si="5"/>
        <v>-6</v>
      </c>
    </row>
    <row r="24" spans="1:18" x14ac:dyDescent="0.3">
      <c r="A24" s="1" t="s">
        <v>724</v>
      </c>
      <c r="B24" s="3" t="s">
        <v>282</v>
      </c>
      <c r="C24" s="6">
        <v>1.3585763551679206</v>
      </c>
      <c r="D24" s="6">
        <v>-0.84192121293545585</v>
      </c>
      <c r="E24" s="6">
        <v>1.9675563307048571</v>
      </c>
      <c r="F24" s="6">
        <v>0.29524983893200124</v>
      </c>
      <c r="G24" s="6">
        <v>1.8205123800607015</v>
      </c>
      <c r="H24" s="6">
        <v>-0.32808412475074566</v>
      </c>
      <c r="I24" s="7">
        <f>SUMPRODUCT(Weights!$A$12:$F$12,C24:H24)</f>
        <v>0.6977828903726524</v>
      </c>
      <c r="J24" s="7"/>
      <c r="K24" s="44">
        <v>0.83147283348164902</v>
      </c>
      <c r="L24" s="49">
        <f t="shared" si="0"/>
        <v>-0.13368994310899662</v>
      </c>
      <c r="M24" s="50">
        <f t="shared" si="1"/>
        <v>0.13368994310899662</v>
      </c>
      <c r="N24" s="51">
        <f t="shared" si="2"/>
        <v>134</v>
      </c>
      <c r="O24" s="51"/>
      <c r="P24" s="45">
        <f t="shared" si="3"/>
        <v>19</v>
      </c>
      <c r="Q24" s="45">
        <f t="shared" si="4"/>
        <v>15</v>
      </c>
      <c r="R24" s="45">
        <f t="shared" si="5"/>
        <v>4</v>
      </c>
    </row>
    <row r="25" spans="1:18" x14ac:dyDescent="0.3">
      <c r="A25" s="1" t="s">
        <v>782</v>
      </c>
      <c r="B25" s="3" t="s">
        <v>338</v>
      </c>
      <c r="C25" s="6">
        <v>1.2755673888356089</v>
      </c>
      <c r="D25" s="6">
        <v>-0.19891949444211315</v>
      </c>
      <c r="E25" s="6">
        <v>1.3843486235071369</v>
      </c>
      <c r="F25" s="6">
        <v>0.79275966445389145</v>
      </c>
      <c r="G25" s="6">
        <v>0.56138361414129445</v>
      </c>
      <c r="H25" s="6">
        <v>1.6911602402437081E-2</v>
      </c>
      <c r="I25" s="7">
        <f>SUMPRODUCT(Weights!$A$12:$F$12,C25:H25)</f>
        <v>0.66743250765698592</v>
      </c>
      <c r="J25" s="7"/>
      <c r="K25" s="44">
        <v>0.88903326419685891</v>
      </c>
      <c r="L25" s="49">
        <f t="shared" si="0"/>
        <v>-0.22160075653987299</v>
      </c>
      <c r="M25" s="50">
        <f t="shared" si="1"/>
        <v>0.22160075653987299</v>
      </c>
      <c r="N25" s="51">
        <f t="shared" si="2"/>
        <v>64</v>
      </c>
      <c r="O25" s="51"/>
      <c r="P25" s="45">
        <f t="shared" si="3"/>
        <v>20</v>
      </c>
      <c r="Q25" s="45">
        <f t="shared" si="4"/>
        <v>13</v>
      </c>
      <c r="R25" s="45">
        <f t="shared" si="5"/>
        <v>7</v>
      </c>
    </row>
    <row r="26" spans="1:18" x14ac:dyDescent="0.3">
      <c r="A26" s="1" t="s">
        <v>532</v>
      </c>
      <c r="B26" s="3" t="s">
        <v>87</v>
      </c>
      <c r="C26" s="6">
        <v>1.4723663282425179</v>
      </c>
      <c r="D26" s="6">
        <v>0.99416169110543773</v>
      </c>
      <c r="E26" s="6">
        <v>0.32298932124420454</v>
      </c>
      <c r="F26" s="6">
        <v>0.35665402072989361</v>
      </c>
      <c r="G26" s="6">
        <v>8.3831308860270182E-3</v>
      </c>
      <c r="H26" s="6">
        <v>0.35111665722736229</v>
      </c>
      <c r="I26" s="7">
        <f>SUMPRODUCT(Weights!$A$12:$F$12,C26:H26)</f>
        <v>0.64945394155784086</v>
      </c>
      <c r="J26" s="7"/>
      <c r="K26" s="44">
        <v>0.70868293997380505</v>
      </c>
      <c r="L26" s="49">
        <f t="shared" si="0"/>
        <v>-5.9228998415964185E-2</v>
      </c>
      <c r="M26" s="50">
        <f t="shared" si="1"/>
        <v>5.9228998415964185E-2</v>
      </c>
      <c r="N26" s="51">
        <f t="shared" si="2"/>
        <v>253</v>
      </c>
      <c r="O26" s="51"/>
      <c r="P26" s="45">
        <f t="shared" si="3"/>
        <v>21</v>
      </c>
      <c r="Q26" s="45">
        <f t="shared" si="4"/>
        <v>20</v>
      </c>
      <c r="R26" s="45">
        <f t="shared" si="5"/>
        <v>1</v>
      </c>
    </row>
    <row r="27" spans="1:18" x14ac:dyDescent="0.3">
      <c r="A27" s="1" t="s">
        <v>692</v>
      </c>
      <c r="B27" s="3" t="s">
        <v>250</v>
      </c>
      <c r="C27" s="6">
        <v>-1.1881814917291011</v>
      </c>
      <c r="D27" s="6">
        <v>0.3820084665555582</v>
      </c>
      <c r="E27" s="6">
        <v>1.4251470853925208</v>
      </c>
      <c r="F27" s="6">
        <v>3.3263647804408696</v>
      </c>
      <c r="G27" s="6">
        <v>-0.57732340419426886</v>
      </c>
      <c r="H27" s="6">
        <v>-7.8669180687189172E-2</v>
      </c>
      <c r="I27" s="7">
        <f>SUMPRODUCT(Weights!$A$12:$F$12,C27:H27)</f>
        <v>0.62334498516448422</v>
      </c>
      <c r="J27" s="7"/>
      <c r="K27" s="44">
        <v>1.2582722025199871</v>
      </c>
      <c r="L27" s="49">
        <f t="shared" si="0"/>
        <v>-0.63492721735550284</v>
      </c>
      <c r="M27" s="50">
        <f t="shared" si="1"/>
        <v>0.63492721735550284</v>
      </c>
      <c r="N27" s="51">
        <f t="shared" si="2"/>
        <v>1</v>
      </c>
      <c r="O27" s="51"/>
      <c r="P27" s="45">
        <f t="shared" si="3"/>
        <v>22</v>
      </c>
      <c r="Q27" s="45">
        <f t="shared" si="4"/>
        <v>8</v>
      </c>
      <c r="R27" s="45">
        <f t="shared" si="5"/>
        <v>14</v>
      </c>
    </row>
    <row r="28" spans="1:18" x14ac:dyDescent="0.3">
      <c r="A28" s="1" t="s">
        <v>688</v>
      </c>
      <c r="B28" s="3" t="s">
        <v>246</v>
      </c>
      <c r="C28" s="6">
        <v>0.93043653543893212</v>
      </c>
      <c r="D28" s="6">
        <v>0.4345897548510847</v>
      </c>
      <c r="E28" s="6">
        <v>-0.76507638655896215</v>
      </c>
      <c r="F28" s="6">
        <v>1.5361011367346511</v>
      </c>
      <c r="G28" s="6">
        <v>0.88953713781113186</v>
      </c>
      <c r="H28" s="6">
        <v>0.21644685861246191</v>
      </c>
      <c r="I28" s="7">
        <f>SUMPRODUCT(Weights!$A$12:$F$12,C28:H28)</f>
        <v>0.62053928395400526</v>
      </c>
      <c r="J28" s="7"/>
      <c r="K28" s="44">
        <v>0.38497370747804716</v>
      </c>
      <c r="L28" s="49">
        <f t="shared" si="0"/>
        <v>0.23556557647595811</v>
      </c>
      <c r="M28" s="50">
        <f t="shared" si="1"/>
        <v>0.23556557647595811</v>
      </c>
      <c r="N28" s="51">
        <f t="shared" si="2"/>
        <v>52</v>
      </c>
      <c r="O28" s="51"/>
      <c r="P28" s="45">
        <f t="shared" si="3"/>
        <v>23</v>
      </c>
      <c r="Q28" s="45">
        <f t="shared" si="4"/>
        <v>45</v>
      </c>
      <c r="R28" s="45">
        <f t="shared" si="5"/>
        <v>-22</v>
      </c>
    </row>
    <row r="29" spans="1:18" x14ac:dyDescent="0.3">
      <c r="A29" s="1" t="s">
        <v>502</v>
      </c>
      <c r="B29" s="3" t="s">
        <v>72</v>
      </c>
      <c r="C29" s="6">
        <v>0.97043325879265363</v>
      </c>
      <c r="D29" s="6">
        <v>0.55098005110326409</v>
      </c>
      <c r="E29" s="6">
        <v>0.45497017299579445</v>
      </c>
      <c r="F29" s="6">
        <v>0.68662756054242791</v>
      </c>
      <c r="G29" s="6">
        <v>9.2481619862135517E-2</v>
      </c>
      <c r="H29" s="6">
        <v>0.34956606257545841</v>
      </c>
      <c r="I29" s="7">
        <f>SUMPRODUCT(Weights!$A$12:$F$12,C29:H29)</f>
        <v>0.55868254927390448</v>
      </c>
      <c r="J29" s="7"/>
      <c r="K29" s="44">
        <v>0.69701202198878343</v>
      </c>
      <c r="L29" s="49">
        <f t="shared" si="0"/>
        <v>-0.13832947271487894</v>
      </c>
      <c r="M29" s="50">
        <f t="shared" si="1"/>
        <v>0.13832947271487894</v>
      </c>
      <c r="N29" s="51">
        <f t="shared" si="2"/>
        <v>126</v>
      </c>
      <c r="O29" s="51"/>
      <c r="P29" s="45">
        <f t="shared" si="3"/>
        <v>24</v>
      </c>
      <c r="Q29" s="45">
        <f t="shared" si="4"/>
        <v>21</v>
      </c>
      <c r="R29" s="45">
        <f t="shared" si="5"/>
        <v>3</v>
      </c>
    </row>
    <row r="30" spans="1:18" x14ac:dyDescent="0.3">
      <c r="A30" s="1" t="s">
        <v>785</v>
      </c>
      <c r="B30" s="3" t="s">
        <v>341</v>
      </c>
      <c r="C30" s="6">
        <v>0.82309710400624647</v>
      </c>
      <c r="D30" s="6">
        <v>1.6601193011870152</v>
      </c>
      <c r="E30" s="6">
        <v>-0.78988009606519416</v>
      </c>
      <c r="F30" s="6">
        <v>0.70969655559727074</v>
      </c>
      <c r="G30" s="6">
        <v>7.9171669522353383E-2</v>
      </c>
      <c r="H30" s="6">
        <v>0.12390849194271875</v>
      </c>
      <c r="I30" s="7">
        <f>SUMPRODUCT(Weights!$A$12:$F$12,C30:H30)</f>
        <v>0.5443671773709523</v>
      </c>
      <c r="J30" s="7"/>
      <c r="K30" s="44">
        <v>0.33873459648237819</v>
      </c>
      <c r="L30" s="49">
        <f t="shared" si="0"/>
        <v>0.20563258088857411</v>
      </c>
      <c r="M30" s="50">
        <f t="shared" si="1"/>
        <v>0.20563258088857411</v>
      </c>
      <c r="N30" s="51">
        <f t="shared" si="2"/>
        <v>72</v>
      </c>
      <c r="O30" s="51"/>
      <c r="P30" s="45">
        <f t="shared" si="3"/>
        <v>25</v>
      </c>
      <c r="Q30" s="45">
        <f t="shared" si="4"/>
        <v>52</v>
      </c>
      <c r="R30" s="45">
        <f t="shared" si="5"/>
        <v>-27</v>
      </c>
    </row>
    <row r="31" spans="1:18" x14ac:dyDescent="0.3">
      <c r="A31" s="1" t="s">
        <v>844</v>
      </c>
      <c r="B31" s="3" t="s">
        <v>400</v>
      </c>
      <c r="C31" s="6">
        <v>1.8596451279364275E-2</v>
      </c>
      <c r="D31" s="6">
        <v>1.4439249696797984</v>
      </c>
      <c r="E31" s="6">
        <v>-0.28230943365355959</v>
      </c>
      <c r="F31" s="6">
        <v>0.1240442665267688</v>
      </c>
      <c r="G31" s="6">
        <v>1.4824151471128757</v>
      </c>
      <c r="H31" s="6">
        <v>0.29865185062275551</v>
      </c>
      <c r="I31" s="7">
        <f>SUMPRODUCT(Weights!$A$12:$F$12,C31:H31)</f>
        <v>0.52719417957835923</v>
      </c>
      <c r="J31" s="7"/>
      <c r="K31" s="44">
        <v>0.43972144455643331</v>
      </c>
      <c r="L31" s="49">
        <f t="shared" si="0"/>
        <v>8.7472735021925929E-2</v>
      </c>
      <c r="M31" s="50">
        <f t="shared" si="1"/>
        <v>8.7472735021925929E-2</v>
      </c>
      <c r="N31" s="51">
        <f t="shared" si="2"/>
        <v>194</v>
      </c>
      <c r="O31" s="51"/>
      <c r="P31" s="45">
        <f t="shared" si="3"/>
        <v>26</v>
      </c>
      <c r="Q31" s="45">
        <f t="shared" si="4"/>
        <v>35</v>
      </c>
      <c r="R31" s="45">
        <f t="shared" si="5"/>
        <v>-9</v>
      </c>
    </row>
    <row r="32" spans="1:18" x14ac:dyDescent="0.3">
      <c r="A32" s="1" t="s">
        <v>814</v>
      </c>
      <c r="B32" s="3" t="s">
        <v>370</v>
      </c>
      <c r="C32" s="6">
        <v>-0.11916051278315717</v>
      </c>
      <c r="D32" s="6">
        <v>1.8926737998189469</v>
      </c>
      <c r="E32" s="6">
        <v>0.20225207403547985</v>
      </c>
      <c r="F32" s="6">
        <v>0.69109414575419992</v>
      </c>
      <c r="G32" s="6">
        <v>7.9159202428627506E-2</v>
      </c>
      <c r="H32" s="6">
        <v>-9.3569207818288716E-2</v>
      </c>
      <c r="I32" s="7">
        <f>SUMPRODUCT(Weights!$A$12:$F$12,C32:H32)</f>
        <v>0.52577625724578514</v>
      </c>
      <c r="J32" s="7"/>
      <c r="K32" s="44">
        <v>0.48207610711653481</v>
      </c>
      <c r="L32" s="49">
        <f t="shared" si="0"/>
        <v>4.3700150129250326E-2</v>
      </c>
      <c r="M32" s="50">
        <f t="shared" si="1"/>
        <v>4.3700150129250326E-2</v>
      </c>
      <c r="N32" s="51">
        <f t="shared" si="2"/>
        <v>289</v>
      </c>
      <c r="O32" s="51"/>
      <c r="P32" s="45">
        <f t="shared" si="3"/>
        <v>27</v>
      </c>
      <c r="Q32" s="45">
        <f t="shared" si="4"/>
        <v>30</v>
      </c>
      <c r="R32" s="45">
        <f t="shared" si="5"/>
        <v>-3</v>
      </c>
    </row>
    <row r="33" spans="1:18" x14ac:dyDescent="0.3">
      <c r="A33" s="1" t="s">
        <v>614</v>
      </c>
      <c r="B33" s="3" t="s">
        <v>172</v>
      </c>
      <c r="C33" s="6">
        <v>2.5062176237311951</v>
      </c>
      <c r="D33" s="6">
        <v>-0.47070877923490761</v>
      </c>
      <c r="E33" s="6">
        <v>1.1786940833841433</v>
      </c>
      <c r="F33" s="6">
        <v>-0.16272407161425495</v>
      </c>
      <c r="G33" s="6">
        <v>-4.9650114972564774E-2</v>
      </c>
      <c r="H33" s="6">
        <v>-0.21360685798039886</v>
      </c>
      <c r="I33" s="7">
        <f>SUMPRODUCT(Weights!$A$12:$F$12,C33:H33)</f>
        <v>0.52255286404010348</v>
      </c>
      <c r="J33" s="7"/>
      <c r="K33" s="44">
        <v>0.28551486446614915</v>
      </c>
      <c r="L33" s="49">
        <f t="shared" si="0"/>
        <v>0.23703799957395433</v>
      </c>
      <c r="M33" s="50">
        <f t="shared" si="1"/>
        <v>0.23703799957395433</v>
      </c>
      <c r="N33" s="51">
        <f t="shared" si="2"/>
        <v>50</v>
      </c>
      <c r="O33" s="51"/>
      <c r="P33" s="45">
        <f t="shared" si="3"/>
        <v>28</v>
      </c>
      <c r="Q33" s="45">
        <f t="shared" si="4"/>
        <v>59</v>
      </c>
      <c r="R33" s="45">
        <f t="shared" si="5"/>
        <v>-31</v>
      </c>
    </row>
    <row r="34" spans="1:18" x14ac:dyDescent="0.3">
      <c r="A34" s="1" t="s">
        <v>885</v>
      </c>
      <c r="B34" s="3" t="s">
        <v>441</v>
      </c>
      <c r="C34" s="6">
        <v>0.46235515652184445</v>
      </c>
      <c r="D34" s="6">
        <v>1.5460474487224136</v>
      </c>
      <c r="E34" s="6">
        <v>-0.23552494205543945</v>
      </c>
      <c r="F34" s="6">
        <v>0.51560144497368932</v>
      </c>
      <c r="G34" s="6">
        <v>0.14311776930070153</v>
      </c>
      <c r="H34" s="6">
        <v>0.28658246717523306</v>
      </c>
      <c r="I34" s="7">
        <f>SUMPRODUCT(Weights!$A$12:$F$12,C34:H34)</f>
        <v>0.5195979808479021</v>
      </c>
      <c r="J34" s="7"/>
      <c r="K34" s="44">
        <v>0.28639096000979186</v>
      </c>
      <c r="L34" s="49">
        <f t="shared" si="0"/>
        <v>0.23320702083811023</v>
      </c>
      <c r="M34" s="50">
        <f t="shared" si="1"/>
        <v>0.23320702083811023</v>
      </c>
      <c r="N34" s="51">
        <f t="shared" si="2"/>
        <v>55</v>
      </c>
      <c r="O34" s="51"/>
      <c r="P34" s="45">
        <f t="shared" si="3"/>
        <v>29</v>
      </c>
      <c r="Q34" s="45">
        <f t="shared" si="4"/>
        <v>58</v>
      </c>
      <c r="R34" s="45">
        <f t="shared" si="5"/>
        <v>-29</v>
      </c>
    </row>
    <row r="35" spans="1:18" x14ac:dyDescent="0.3">
      <c r="A35" s="1" t="s">
        <v>728</v>
      </c>
      <c r="B35" s="3" t="s">
        <v>286</v>
      </c>
      <c r="C35" s="6">
        <v>2.5606035651414478</v>
      </c>
      <c r="D35" s="6">
        <v>-0.43114575178499065</v>
      </c>
      <c r="E35" s="6">
        <v>0.66517528840459605</v>
      </c>
      <c r="F35" s="6">
        <v>0.17850721134361874</v>
      </c>
      <c r="G35" s="6">
        <v>0.22158725672708543</v>
      </c>
      <c r="H35" s="6">
        <v>-0.80952615023659635</v>
      </c>
      <c r="I35" s="7">
        <f>SUMPRODUCT(Weights!$A$12:$F$12,C35:H35)</f>
        <v>0.51365477168610774</v>
      </c>
      <c r="J35" s="7"/>
      <c r="K35" s="44">
        <v>0.14210134601573907</v>
      </c>
      <c r="L35" s="49">
        <f t="shared" si="0"/>
        <v>0.37155342567036864</v>
      </c>
      <c r="M35" s="50">
        <f t="shared" si="1"/>
        <v>0.37155342567036864</v>
      </c>
      <c r="N35" s="51">
        <f t="shared" si="2"/>
        <v>10</v>
      </c>
      <c r="O35" s="51"/>
      <c r="P35" s="45">
        <f t="shared" si="3"/>
        <v>30</v>
      </c>
      <c r="Q35" s="45">
        <f t="shared" si="4"/>
        <v>94</v>
      </c>
      <c r="R35" s="45">
        <f t="shared" si="5"/>
        <v>-64</v>
      </c>
    </row>
    <row r="36" spans="1:18" x14ac:dyDescent="0.3">
      <c r="A36" s="1" t="s">
        <v>583</v>
      </c>
      <c r="B36" s="3" t="s">
        <v>141</v>
      </c>
      <c r="C36" s="6">
        <v>1.9802400761144447</v>
      </c>
      <c r="D36" s="6">
        <v>-0.45650814217222402</v>
      </c>
      <c r="E36" s="6">
        <v>-0.22296553647865291</v>
      </c>
      <c r="F36" s="6">
        <v>0.31299626381729634</v>
      </c>
      <c r="G36" s="6">
        <v>1.4937274943385945</v>
      </c>
      <c r="H36" s="6">
        <v>-0.46291193382081874</v>
      </c>
      <c r="I36" s="7">
        <f>SUMPRODUCT(Weights!$A$12:$F$12,C36:H36)</f>
        <v>0.51166873984881278</v>
      </c>
      <c r="J36" s="7"/>
      <c r="K36" s="44">
        <v>0.23395217008131791</v>
      </c>
      <c r="L36" s="49">
        <f t="shared" si="0"/>
        <v>0.27771656976749487</v>
      </c>
      <c r="M36" s="50">
        <f t="shared" si="1"/>
        <v>0.27771656976749487</v>
      </c>
      <c r="N36" s="51">
        <f t="shared" si="2"/>
        <v>32</v>
      </c>
      <c r="O36" s="51"/>
      <c r="P36" s="45">
        <f t="shared" si="3"/>
        <v>31</v>
      </c>
      <c r="Q36" s="45">
        <f t="shared" si="4"/>
        <v>73</v>
      </c>
      <c r="R36" s="45">
        <f t="shared" si="5"/>
        <v>-42</v>
      </c>
    </row>
    <row r="37" spans="1:18" x14ac:dyDescent="0.3">
      <c r="A37" s="1" t="s">
        <v>722</v>
      </c>
      <c r="B37" s="3" t="s">
        <v>280</v>
      </c>
      <c r="C37" s="6">
        <v>2.2030335502869232</v>
      </c>
      <c r="D37" s="6">
        <v>-0.51353433486639444</v>
      </c>
      <c r="E37" s="6">
        <v>-5.4911275478863431E-2</v>
      </c>
      <c r="F37" s="6">
        <v>-0.35036842892834397</v>
      </c>
      <c r="G37" s="6">
        <v>1.3555360256477769</v>
      </c>
      <c r="H37" s="6">
        <v>0.3826282442934289</v>
      </c>
      <c r="I37" s="7">
        <f>SUMPRODUCT(Weights!$A$12:$F$12,C37:H37)</f>
        <v>0.5011826942531169</v>
      </c>
      <c r="J37" s="7"/>
      <c r="K37" s="44">
        <v>8.759174532339975E-2</v>
      </c>
      <c r="L37" s="49">
        <f t="shared" si="0"/>
        <v>0.41359094892971715</v>
      </c>
      <c r="M37" s="50">
        <f t="shared" si="1"/>
        <v>0.41359094892971715</v>
      </c>
      <c r="N37" s="51">
        <f t="shared" si="2"/>
        <v>7</v>
      </c>
      <c r="O37" s="51"/>
      <c r="P37" s="45">
        <f t="shared" si="3"/>
        <v>32</v>
      </c>
      <c r="Q37" s="45">
        <f t="shared" si="4"/>
        <v>110</v>
      </c>
      <c r="R37" s="45">
        <f t="shared" si="5"/>
        <v>-78</v>
      </c>
    </row>
    <row r="38" spans="1:18" x14ac:dyDescent="0.3">
      <c r="A38" s="1" t="s">
        <v>787</v>
      </c>
      <c r="B38" s="3" t="s">
        <v>343</v>
      </c>
      <c r="C38" s="6">
        <v>-0.52018328386820167</v>
      </c>
      <c r="D38" s="6">
        <v>0.30969268566943109</v>
      </c>
      <c r="E38" s="6">
        <v>-0.29519072780301381</v>
      </c>
      <c r="F38" s="6">
        <v>2.2407874847922713</v>
      </c>
      <c r="G38" s="6">
        <v>0.79021747474199389</v>
      </c>
      <c r="H38" s="6">
        <v>0.18656733423043165</v>
      </c>
      <c r="I38" s="7">
        <f>SUMPRODUCT(Weights!$A$12:$F$12,C38:H38)</f>
        <v>0.49897012278259034</v>
      </c>
      <c r="J38" s="7"/>
      <c r="K38" s="44">
        <v>0.56850159033121883</v>
      </c>
      <c r="L38" s="49">
        <f t="shared" si="0"/>
        <v>-6.9531467548628489E-2</v>
      </c>
      <c r="M38" s="50">
        <f t="shared" si="1"/>
        <v>6.9531467548628489E-2</v>
      </c>
      <c r="N38" s="51">
        <f t="shared" si="2"/>
        <v>225</v>
      </c>
      <c r="O38" s="51"/>
      <c r="P38" s="45">
        <f t="shared" si="3"/>
        <v>33</v>
      </c>
      <c r="Q38" s="45">
        <f t="shared" si="4"/>
        <v>27</v>
      </c>
      <c r="R38" s="45">
        <f t="shared" si="5"/>
        <v>6</v>
      </c>
    </row>
    <row r="39" spans="1:18" x14ac:dyDescent="0.3">
      <c r="A39" s="1" t="s">
        <v>624</v>
      </c>
      <c r="B39" s="3" t="s">
        <v>182</v>
      </c>
      <c r="C39" s="6">
        <v>0.32628037881220406</v>
      </c>
      <c r="D39" s="6">
        <v>0.5391884580132752</v>
      </c>
      <c r="E39" s="6">
        <v>0.22923270428230397</v>
      </c>
      <c r="F39" s="6">
        <v>1.2145956129592821</v>
      </c>
      <c r="G39" s="6">
        <v>0.15920211863323819</v>
      </c>
      <c r="H39" s="6">
        <v>0.22221736499107436</v>
      </c>
      <c r="I39" s="7">
        <f>SUMPRODUCT(Weights!$A$12:$F$12,C39:H39)</f>
        <v>0.49649984989339102</v>
      </c>
      <c r="J39" s="7"/>
      <c r="K39" s="44">
        <v>0.34328644096754168</v>
      </c>
      <c r="L39" s="49">
        <f t="shared" si="0"/>
        <v>0.15321340892584934</v>
      </c>
      <c r="M39" s="50">
        <f t="shared" si="1"/>
        <v>0.15321340892584934</v>
      </c>
      <c r="N39" s="51">
        <f t="shared" si="2"/>
        <v>114</v>
      </c>
      <c r="O39" s="51"/>
      <c r="P39" s="45">
        <f t="shared" si="3"/>
        <v>34</v>
      </c>
      <c r="Q39" s="45">
        <f t="shared" si="4"/>
        <v>50</v>
      </c>
      <c r="R39" s="45">
        <f t="shared" si="5"/>
        <v>-16</v>
      </c>
    </row>
    <row r="40" spans="1:18" x14ac:dyDescent="0.3">
      <c r="A40" s="1" t="s">
        <v>508</v>
      </c>
      <c r="B40" s="3" t="s">
        <v>75</v>
      </c>
      <c r="C40" s="6">
        <v>1.0219134146196132</v>
      </c>
      <c r="D40" s="6">
        <v>1.2432204995947489</v>
      </c>
      <c r="E40" s="6">
        <v>1.0598887532466508</v>
      </c>
      <c r="F40" s="6">
        <v>-0.19899447216536142</v>
      </c>
      <c r="G40" s="6">
        <v>-0.74653925819488154</v>
      </c>
      <c r="H40" s="6">
        <v>8.9890935528410931E-2</v>
      </c>
      <c r="I40" s="7">
        <f>SUMPRODUCT(Weights!$A$12:$F$12,C40:H40)</f>
        <v>0.4692194062204067</v>
      </c>
      <c r="J40" s="7"/>
      <c r="K40" s="44">
        <v>0.62702026404751188</v>
      </c>
      <c r="L40" s="49">
        <f t="shared" si="0"/>
        <v>-0.15780085782710518</v>
      </c>
      <c r="M40" s="50">
        <f t="shared" si="1"/>
        <v>0.15780085782710518</v>
      </c>
      <c r="N40" s="51">
        <f t="shared" si="2"/>
        <v>112</v>
      </c>
      <c r="O40" s="51"/>
      <c r="P40" s="45">
        <f t="shared" si="3"/>
        <v>35</v>
      </c>
      <c r="Q40" s="45">
        <f t="shared" si="4"/>
        <v>26</v>
      </c>
      <c r="R40" s="45">
        <f t="shared" si="5"/>
        <v>9</v>
      </c>
    </row>
    <row r="41" spans="1:18" x14ac:dyDescent="0.3">
      <c r="A41" s="1" t="s">
        <v>886</v>
      </c>
      <c r="B41" s="3" t="s">
        <v>442</v>
      </c>
      <c r="C41" s="6">
        <v>2.9173811319719034</v>
      </c>
      <c r="D41" s="6">
        <v>-0.3950433020962012</v>
      </c>
      <c r="E41" s="6">
        <v>-0.2603928300074223</v>
      </c>
      <c r="F41" s="6">
        <v>-0.47422937555425293</v>
      </c>
      <c r="G41" s="6">
        <v>0.5290154580123394</v>
      </c>
      <c r="H41" s="6">
        <v>0.19115251069907976</v>
      </c>
      <c r="I41" s="7">
        <f>SUMPRODUCT(Weights!$A$12:$F$12,C41:H41)</f>
        <v>0.46903033613493533</v>
      </c>
      <c r="J41" s="7"/>
      <c r="K41" s="44">
        <v>4.775583434689723E-2</v>
      </c>
      <c r="L41" s="49">
        <f t="shared" si="0"/>
        <v>0.4212745017880381</v>
      </c>
      <c r="M41" s="50">
        <f t="shared" si="1"/>
        <v>0.4212745017880381</v>
      </c>
      <c r="N41" s="51">
        <f t="shared" si="2"/>
        <v>6</v>
      </c>
      <c r="O41" s="51"/>
      <c r="P41" s="45">
        <f t="shared" si="3"/>
        <v>36</v>
      </c>
      <c r="Q41" s="45">
        <f t="shared" si="4"/>
        <v>131</v>
      </c>
      <c r="R41" s="45">
        <f t="shared" si="5"/>
        <v>-95</v>
      </c>
    </row>
    <row r="42" spans="1:18" x14ac:dyDescent="0.3">
      <c r="A42" s="1" t="s">
        <v>771</v>
      </c>
      <c r="B42" s="3" t="s">
        <v>327</v>
      </c>
      <c r="C42" s="6">
        <v>2.0842757211514518</v>
      </c>
      <c r="D42" s="6">
        <v>-0.62873742424862089</v>
      </c>
      <c r="E42" s="6">
        <v>8.7177659839481059E-3</v>
      </c>
      <c r="F42" s="6">
        <v>-0.13441776567552963</v>
      </c>
      <c r="G42" s="6">
        <v>1.2868344141387282</v>
      </c>
      <c r="H42" s="6">
        <v>-3.6925092222177408E-3</v>
      </c>
      <c r="I42" s="7">
        <f>SUMPRODUCT(Weights!$A$12:$F$12,C42:H42)</f>
        <v>0.45818768234163987</v>
      </c>
      <c r="J42" s="7"/>
      <c r="K42" s="44">
        <v>6.0055951598947083E-2</v>
      </c>
      <c r="L42" s="49">
        <f t="shared" si="0"/>
        <v>0.39813173074269281</v>
      </c>
      <c r="M42" s="50">
        <f t="shared" si="1"/>
        <v>0.39813173074269281</v>
      </c>
      <c r="N42" s="51">
        <f t="shared" si="2"/>
        <v>8</v>
      </c>
      <c r="O42" s="51"/>
      <c r="P42" s="45">
        <f t="shared" si="3"/>
        <v>37</v>
      </c>
      <c r="Q42" s="45">
        <f t="shared" si="4"/>
        <v>126</v>
      </c>
      <c r="R42" s="45">
        <f t="shared" si="5"/>
        <v>-89</v>
      </c>
    </row>
    <row r="43" spans="1:18" x14ac:dyDescent="0.3">
      <c r="A43" s="1" t="s">
        <v>873</v>
      </c>
      <c r="B43" s="3" t="s">
        <v>429</v>
      </c>
      <c r="C43" s="6">
        <v>-0.39091506448924485</v>
      </c>
      <c r="D43" s="6">
        <v>2.5442742285021591</v>
      </c>
      <c r="E43" s="6">
        <v>-0.28818614813350873</v>
      </c>
      <c r="F43" s="6">
        <v>0.48044928907055584</v>
      </c>
      <c r="G43" s="6">
        <v>-8.0332533967486519E-2</v>
      </c>
      <c r="H43" s="6">
        <v>-0.13726081599923934</v>
      </c>
      <c r="I43" s="7">
        <f>SUMPRODUCT(Weights!$A$12:$F$12,C43:H43)</f>
        <v>0.45775780670162081</v>
      </c>
      <c r="J43" s="7"/>
      <c r="K43" s="44">
        <v>0.4376174624974381</v>
      </c>
      <c r="L43" s="49">
        <f t="shared" si="0"/>
        <v>2.0140344204182703E-2</v>
      </c>
      <c r="M43" s="50">
        <f t="shared" si="1"/>
        <v>2.0140344204182703E-2</v>
      </c>
      <c r="N43" s="51">
        <f t="shared" si="2"/>
        <v>344</v>
      </c>
      <c r="O43" s="51"/>
      <c r="P43" s="45">
        <f t="shared" si="3"/>
        <v>38</v>
      </c>
      <c r="Q43" s="45">
        <f t="shared" si="4"/>
        <v>36</v>
      </c>
      <c r="R43" s="45">
        <f t="shared" si="5"/>
        <v>2</v>
      </c>
    </row>
    <row r="44" spans="1:18" x14ac:dyDescent="0.3">
      <c r="A44" s="1" t="s">
        <v>727</v>
      </c>
      <c r="B44" s="3" t="s">
        <v>285</v>
      </c>
      <c r="C44" s="6">
        <v>0.45069674759139355</v>
      </c>
      <c r="D44" s="6">
        <v>0.76239222939106788</v>
      </c>
      <c r="E44" s="6">
        <v>-0.27158879196328567</v>
      </c>
      <c r="F44" s="6">
        <v>0.83954997042025281</v>
      </c>
      <c r="G44" s="6">
        <v>0.8321089150817691</v>
      </c>
      <c r="H44" s="6">
        <v>-0.39510452527660034</v>
      </c>
      <c r="I44" s="7">
        <f>SUMPRODUCT(Weights!$A$12:$F$12,C44:H44)</f>
        <v>0.45509535542065538</v>
      </c>
      <c r="J44" s="7"/>
      <c r="K44" s="44">
        <v>0.28385602469150761</v>
      </c>
      <c r="L44" s="49">
        <f t="shared" si="0"/>
        <v>0.17123933072914777</v>
      </c>
      <c r="M44" s="50">
        <f t="shared" si="1"/>
        <v>0.17123933072914777</v>
      </c>
      <c r="N44" s="51">
        <f t="shared" si="2"/>
        <v>101</v>
      </c>
      <c r="O44" s="51"/>
      <c r="P44" s="45">
        <f t="shared" si="3"/>
        <v>39</v>
      </c>
      <c r="Q44" s="45">
        <f t="shared" si="4"/>
        <v>60</v>
      </c>
      <c r="R44" s="45">
        <f t="shared" si="5"/>
        <v>-21</v>
      </c>
    </row>
    <row r="45" spans="1:18" x14ac:dyDescent="0.3">
      <c r="A45" s="1" t="s">
        <v>693</v>
      </c>
      <c r="B45" s="3" t="s">
        <v>251</v>
      </c>
      <c r="C45" s="6">
        <v>-0.44049496090059892</v>
      </c>
      <c r="D45" s="6">
        <v>0.39165307153904344</v>
      </c>
      <c r="E45" s="6">
        <v>-0.23013591522270305</v>
      </c>
      <c r="F45" s="6">
        <v>1.3791894009304535</v>
      </c>
      <c r="G45" s="6">
        <v>1.6665010870440682</v>
      </c>
      <c r="H45" s="6">
        <v>-0.29292027614130339</v>
      </c>
      <c r="I45" s="7">
        <f>SUMPRODUCT(Weights!$A$12:$F$12,C45:H45)</f>
        <v>0.45223225047285404</v>
      </c>
      <c r="J45" s="7"/>
      <c r="K45" s="44">
        <v>0.23056177337730099</v>
      </c>
      <c r="L45" s="49">
        <f t="shared" si="0"/>
        <v>0.22167047709555304</v>
      </c>
      <c r="M45" s="50">
        <f t="shared" si="1"/>
        <v>0.22167047709555304</v>
      </c>
      <c r="N45" s="51">
        <f t="shared" si="2"/>
        <v>63</v>
      </c>
      <c r="O45" s="51"/>
      <c r="P45" s="45">
        <f t="shared" si="3"/>
        <v>40</v>
      </c>
      <c r="Q45" s="45">
        <f t="shared" si="4"/>
        <v>75</v>
      </c>
      <c r="R45" s="45">
        <f t="shared" si="5"/>
        <v>-35</v>
      </c>
    </row>
    <row r="46" spans="1:18" x14ac:dyDescent="0.3">
      <c r="A46" s="1" t="s">
        <v>601</v>
      </c>
      <c r="B46" s="3" t="s">
        <v>159</v>
      </c>
      <c r="C46" s="6">
        <v>1.7000466005703769</v>
      </c>
      <c r="D46" s="6">
        <v>1.3711905147116621E-2</v>
      </c>
      <c r="E46" s="6">
        <v>0.20504473601169457</v>
      </c>
      <c r="F46" s="6">
        <v>0.4333956556140936</v>
      </c>
      <c r="G46" s="6">
        <v>-8.6420473472109682E-3</v>
      </c>
      <c r="H46" s="6">
        <v>-0.12082783780289622</v>
      </c>
      <c r="I46" s="7">
        <f>SUMPRODUCT(Weights!$A$12:$F$12,C46:H46)</f>
        <v>0.44680845178570039</v>
      </c>
      <c r="J46" s="7"/>
      <c r="K46" s="44">
        <v>0.18301030301262103</v>
      </c>
      <c r="L46" s="49">
        <f t="shared" si="0"/>
        <v>0.26379814877307939</v>
      </c>
      <c r="M46" s="50">
        <f t="shared" si="1"/>
        <v>0.26379814877307939</v>
      </c>
      <c r="N46" s="51">
        <f t="shared" si="2"/>
        <v>38</v>
      </c>
      <c r="O46" s="51"/>
      <c r="P46" s="45">
        <f t="shared" si="3"/>
        <v>41</v>
      </c>
      <c r="Q46" s="45">
        <f t="shared" si="4"/>
        <v>82</v>
      </c>
      <c r="R46" s="45">
        <f t="shared" si="5"/>
        <v>-41</v>
      </c>
    </row>
    <row r="47" spans="1:18" x14ac:dyDescent="0.3">
      <c r="A47" s="1" t="s">
        <v>883</v>
      </c>
      <c r="B47" s="3" t="s">
        <v>439</v>
      </c>
      <c r="C47" s="6">
        <v>1.9166126450078849</v>
      </c>
      <c r="D47" s="6">
        <v>-0.50075399650563357</v>
      </c>
      <c r="E47" s="6">
        <v>-0.50032558504590152</v>
      </c>
      <c r="F47" s="6">
        <v>-0.12387468408482583</v>
      </c>
      <c r="G47" s="6">
        <v>1.6784910467497554</v>
      </c>
      <c r="H47" s="6">
        <v>0.11049884936353743</v>
      </c>
      <c r="I47" s="7">
        <f>SUMPRODUCT(Weights!$A$12:$F$12,C47:H47)</f>
        <v>0.44617149707541687</v>
      </c>
      <c r="J47" s="7"/>
      <c r="K47" s="44">
        <v>0.1793380770648754</v>
      </c>
      <c r="L47" s="49">
        <f t="shared" si="0"/>
        <v>0.26683342001054144</v>
      </c>
      <c r="M47" s="50">
        <f t="shared" si="1"/>
        <v>0.26683342001054144</v>
      </c>
      <c r="N47" s="51">
        <f t="shared" si="2"/>
        <v>37</v>
      </c>
      <c r="O47" s="51"/>
      <c r="P47" s="45">
        <f t="shared" si="3"/>
        <v>42</v>
      </c>
      <c r="Q47" s="45">
        <f t="shared" si="4"/>
        <v>84</v>
      </c>
      <c r="R47" s="45">
        <f t="shared" si="5"/>
        <v>-42</v>
      </c>
    </row>
    <row r="48" spans="1:18" x14ac:dyDescent="0.3">
      <c r="A48" s="1" t="s">
        <v>755</v>
      </c>
      <c r="B48" s="3" t="s">
        <v>311</v>
      </c>
      <c r="C48" s="6">
        <v>1.1726938561725615</v>
      </c>
      <c r="D48" s="6">
        <v>-0.42232691111661863</v>
      </c>
      <c r="E48" s="6">
        <v>-2.7033565496359824E-2</v>
      </c>
      <c r="F48" s="6">
        <v>2.1072640774609103E-2</v>
      </c>
      <c r="G48" s="6">
        <v>2.1563869130764268</v>
      </c>
      <c r="H48" s="6">
        <v>-0.375653295632213</v>
      </c>
      <c r="I48" s="7">
        <f>SUMPRODUCT(Weights!$A$12:$F$12,C48:H48)</f>
        <v>0.43612558973989918</v>
      </c>
      <c r="J48" s="7"/>
      <c r="K48" s="44">
        <v>0.47288337770570871</v>
      </c>
      <c r="L48" s="49">
        <f t="shared" si="0"/>
        <v>-3.675778796580953E-2</v>
      </c>
      <c r="M48" s="50">
        <f t="shared" si="1"/>
        <v>3.675778796580953E-2</v>
      </c>
      <c r="N48" s="51">
        <f t="shared" si="2"/>
        <v>304</v>
      </c>
      <c r="O48" s="51"/>
      <c r="P48" s="45">
        <f t="shared" si="3"/>
        <v>43</v>
      </c>
      <c r="Q48" s="45">
        <f t="shared" si="4"/>
        <v>31</v>
      </c>
      <c r="R48" s="45">
        <f t="shared" si="5"/>
        <v>12</v>
      </c>
    </row>
    <row r="49" spans="1:18" x14ac:dyDescent="0.3">
      <c r="A49" s="1" t="s">
        <v>488</v>
      </c>
      <c r="B49" s="3" t="s">
        <v>65</v>
      </c>
      <c r="C49" s="6">
        <v>-1.5851947422666379E-2</v>
      </c>
      <c r="D49" s="6">
        <v>0.89690911455552413</v>
      </c>
      <c r="E49" s="6">
        <v>0.81244279536326358</v>
      </c>
      <c r="F49" s="6">
        <v>0.17604902147653534</v>
      </c>
      <c r="G49" s="6">
        <v>0.74464790337439579</v>
      </c>
      <c r="H49" s="6">
        <v>-0.24650394612001769</v>
      </c>
      <c r="I49" s="7">
        <f>SUMPRODUCT(Weights!$A$12:$F$12,C49:H49)</f>
        <v>0.42033444792052577</v>
      </c>
      <c r="J49" s="7"/>
      <c r="K49" s="44">
        <v>0.55046151260202791</v>
      </c>
      <c r="L49" s="49">
        <f t="shared" si="0"/>
        <v>-0.13012706468150215</v>
      </c>
      <c r="M49" s="50">
        <f t="shared" si="1"/>
        <v>0.13012706468150215</v>
      </c>
      <c r="N49" s="51">
        <f t="shared" si="2"/>
        <v>139</v>
      </c>
      <c r="O49" s="51"/>
      <c r="P49" s="45">
        <f t="shared" si="3"/>
        <v>44</v>
      </c>
      <c r="Q49" s="45">
        <f t="shared" si="4"/>
        <v>29</v>
      </c>
      <c r="R49" s="45">
        <f t="shared" si="5"/>
        <v>15</v>
      </c>
    </row>
    <row r="50" spans="1:18" x14ac:dyDescent="0.3">
      <c r="A50" s="1" t="s">
        <v>837</v>
      </c>
      <c r="B50" s="3" t="s">
        <v>393</v>
      </c>
      <c r="C50" s="6">
        <v>0.52613706352552336</v>
      </c>
      <c r="D50" s="6">
        <v>0.49360678587718698</v>
      </c>
      <c r="E50" s="6">
        <v>-0.5297184140233574</v>
      </c>
      <c r="F50" s="6">
        <v>0.84099114504750982</v>
      </c>
      <c r="G50" s="6">
        <v>0.61170727856823248</v>
      </c>
      <c r="H50" s="6">
        <v>0.34294209060004843</v>
      </c>
      <c r="I50" s="7">
        <f>SUMPRODUCT(Weights!$A$12:$F$12,C50:H50)</f>
        <v>0.41873953763178018</v>
      </c>
      <c r="J50" s="7"/>
      <c r="K50" s="44">
        <v>0.42640288516321179</v>
      </c>
      <c r="L50" s="49">
        <f t="shared" si="0"/>
        <v>-7.663347531431608E-3</v>
      </c>
      <c r="M50" s="50">
        <f t="shared" si="1"/>
        <v>7.663347531431608E-3</v>
      </c>
      <c r="N50" s="51">
        <f t="shared" si="2"/>
        <v>376</v>
      </c>
      <c r="O50" s="51"/>
      <c r="P50" s="45">
        <f t="shared" si="3"/>
        <v>45</v>
      </c>
      <c r="Q50" s="45">
        <f t="shared" si="4"/>
        <v>38</v>
      </c>
      <c r="R50" s="45">
        <f t="shared" si="5"/>
        <v>7</v>
      </c>
    </row>
    <row r="51" spans="1:18" x14ac:dyDescent="0.3">
      <c r="A51" s="1" t="s">
        <v>897</v>
      </c>
      <c r="B51" s="3" t="s">
        <v>453</v>
      </c>
      <c r="C51" s="6">
        <v>0.490937777380834</v>
      </c>
      <c r="D51" s="6">
        <v>-1.3763891318679444E-2</v>
      </c>
      <c r="E51" s="6">
        <v>-0.24890836289763121</v>
      </c>
      <c r="F51" s="6">
        <v>0.7399453635433193</v>
      </c>
      <c r="G51" s="6">
        <v>0.50344446318303493</v>
      </c>
      <c r="H51" s="6">
        <v>1.2085946321831358</v>
      </c>
      <c r="I51" s="7">
        <f>SUMPRODUCT(Weights!$A$12:$F$12,C51:H51)</f>
        <v>0.40246372818221893</v>
      </c>
      <c r="J51" s="7"/>
      <c r="K51" s="44">
        <v>0.39833508254185213</v>
      </c>
      <c r="L51" s="49">
        <f t="shared" si="0"/>
        <v>4.1286456403668015E-3</v>
      </c>
      <c r="M51" s="50">
        <f t="shared" si="1"/>
        <v>4.1286456403668015E-3</v>
      </c>
      <c r="N51" s="51">
        <f t="shared" si="2"/>
        <v>390</v>
      </c>
      <c r="O51" s="51"/>
      <c r="P51" s="45">
        <f t="shared" si="3"/>
        <v>46</v>
      </c>
      <c r="Q51" s="45">
        <f t="shared" si="4"/>
        <v>42</v>
      </c>
      <c r="R51" s="45">
        <f t="shared" si="5"/>
        <v>4</v>
      </c>
    </row>
    <row r="52" spans="1:18" x14ac:dyDescent="0.3">
      <c r="A52" s="1" t="s">
        <v>619</v>
      </c>
      <c r="B52" s="3" t="s">
        <v>177</v>
      </c>
      <c r="C52" s="6">
        <v>0.41756722620576137</v>
      </c>
      <c r="D52" s="6">
        <v>0.29974263560268988</v>
      </c>
      <c r="E52" s="6">
        <v>-0.21169261357654853</v>
      </c>
      <c r="F52" s="6">
        <v>1.1122128803592248</v>
      </c>
      <c r="G52" s="6">
        <v>0.16359898122536146</v>
      </c>
      <c r="H52" s="6">
        <v>0.20312144913589575</v>
      </c>
      <c r="I52" s="7">
        <f>SUMPRODUCT(Weights!$A$12:$F$12,C52:H52)</f>
        <v>0.3790026484944467</v>
      </c>
      <c r="J52" s="7"/>
      <c r="K52" s="44">
        <v>0.27343006900304617</v>
      </c>
      <c r="L52" s="49">
        <f t="shared" si="0"/>
        <v>0.10557257949140053</v>
      </c>
      <c r="M52" s="50">
        <f t="shared" si="1"/>
        <v>0.10557257949140053</v>
      </c>
      <c r="N52" s="51">
        <f t="shared" si="2"/>
        <v>171</v>
      </c>
      <c r="O52" s="51"/>
      <c r="P52" s="45">
        <f t="shared" si="3"/>
        <v>47</v>
      </c>
      <c r="Q52" s="45">
        <f t="shared" si="4"/>
        <v>61</v>
      </c>
      <c r="R52" s="45">
        <f t="shared" si="5"/>
        <v>-14</v>
      </c>
    </row>
    <row r="53" spans="1:18" x14ac:dyDescent="0.3">
      <c r="A53" s="1" t="s">
        <v>812</v>
      </c>
      <c r="B53" s="3" t="s">
        <v>368</v>
      </c>
      <c r="C53" s="6">
        <v>0.9468227393428521</v>
      </c>
      <c r="D53" s="6">
        <v>1.078871185667643</v>
      </c>
      <c r="E53" s="6">
        <v>-0.62345490070660226</v>
      </c>
      <c r="F53" s="6">
        <v>0.34043394810556915</v>
      </c>
      <c r="G53" s="6">
        <v>8.3423631008691268E-2</v>
      </c>
      <c r="H53" s="6">
        <v>-0.16268464383918724</v>
      </c>
      <c r="I53" s="7">
        <f>SUMPRODUCT(Weights!$A$12:$F$12,C53:H53)</f>
        <v>0.37595241978460753</v>
      </c>
      <c r="J53" s="7"/>
      <c r="K53" s="44">
        <v>0.24836300149673357</v>
      </c>
      <c r="L53" s="49">
        <f t="shared" si="0"/>
        <v>0.12758941828787396</v>
      </c>
      <c r="M53" s="50">
        <f t="shared" si="1"/>
        <v>0.12758941828787396</v>
      </c>
      <c r="N53" s="51">
        <f t="shared" si="2"/>
        <v>144</v>
      </c>
      <c r="O53" s="51"/>
      <c r="P53" s="45">
        <f t="shared" si="3"/>
        <v>48</v>
      </c>
      <c r="Q53" s="45">
        <f t="shared" si="4"/>
        <v>70</v>
      </c>
      <c r="R53" s="45">
        <f t="shared" si="5"/>
        <v>-22</v>
      </c>
    </row>
    <row r="54" spans="1:18" x14ac:dyDescent="0.3">
      <c r="A54" s="1" t="s">
        <v>563</v>
      </c>
      <c r="B54" s="3" t="s">
        <v>121</v>
      </c>
      <c r="C54" s="6">
        <v>-0.63619089658909078</v>
      </c>
      <c r="D54" s="6">
        <v>0.89075365029545073</v>
      </c>
      <c r="E54" s="6">
        <v>-0.61947382641361037</v>
      </c>
      <c r="F54" s="6">
        <v>1.6978450632538209</v>
      </c>
      <c r="G54" s="6">
        <v>0.43211433308763092</v>
      </c>
      <c r="H54" s="6">
        <v>2.2145939167108747E-2</v>
      </c>
      <c r="I54" s="7">
        <f>SUMPRODUCT(Weights!$A$12:$F$12,C54:H54)</f>
        <v>0.36459223330985019</v>
      </c>
      <c r="J54" s="7"/>
      <c r="K54" s="44">
        <v>0.32324882991931231</v>
      </c>
      <c r="L54" s="49">
        <f t="shared" si="0"/>
        <v>4.1343403390537881E-2</v>
      </c>
      <c r="M54" s="50">
        <f t="shared" si="1"/>
        <v>4.1343403390537881E-2</v>
      </c>
      <c r="N54" s="51">
        <f t="shared" si="2"/>
        <v>297</v>
      </c>
      <c r="O54" s="51"/>
      <c r="P54" s="45">
        <f t="shared" si="3"/>
        <v>49</v>
      </c>
      <c r="Q54" s="45">
        <f t="shared" si="4"/>
        <v>55</v>
      </c>
      <c r="R54" s="45">
        <f t="shared" si="5"/>
        <v>-6</v>
      </c>
    </row>
    <row r="55" spans="1:18" x14ac:dyDescent="0.3">
      <c r="A55" s="1" t="s">
        <v>802</v>
      </c>
      <c r="B55" s="3" t="s">
        <v>358</v>
      </c>
      <c r="C55" s="6">
        <v>2.1088197391128145</v>
      </c>
      <c r="D55" s="6">
        <v>0.16267492403373157</v>
      </c>
      <c r="E55" s="6">
        <v>-2.5368953422327103E-2</v>
      </c>
      <c r="F55" s="6">
        <v>5.6238341114517247E-2</v>
      </c>
      <c r="G55" s="6">
        <v>-0.74958093545375548</v>
      </c>
      <c r="H55" s="6">
        <v>0.11617462287900721</v>
      </c>
      <c r="I55" s="7">
        <f>SUMPRODUCT(Weights!$A$12:$F$12,C55:H55)</f>
        <v>0.3609215798087011</v>
      </c>
      <c r="J55" s="7"/>
      <c r="K55" s="44">
        <v>0.15496773526961111</v>
      </c>
      <c r="L55" s="49">
        <f t="shared" si="0"/>
        <v>0.20595384453908999</v>
      </c>
      <c r="M55" s="50">
        <f t="shared" si="1"/>
        <v>0.20595384453908999</v>
      </c>
      <c r="N55" s="51">
        <f t="shared" si="2"/>
        <v>71</v>
      </c>
      <c r="O55" s="51"/>
      <c r="P55" s="45">
        <f t="shared" si="3"/>
        <v>50</v>
      </c>
      <c r="Q55" s="45">
        <f t="shared" si="4"/>
        <v>88</v>
      </c>
      <c r="R55" s="45">
        <f t="shared" si="5"/>
        <v>-38</v>
      </c>
    </row>
    <row r="56" spans="1:18" x14ac:dyDescent="0.3">
      <c r="A56" s="1" t="s">
        <v>850</v>
      </c>
      <c r="B56" s="3" t="s">
        <v>406</v>
      </c>
      <c r="C56" s="6">
        <v>2.5782024771829608</v>
      </c>
      <c r="D56" s="6">
        <v>-0.32360535944699298</v>
      </c>
      <c r="E56" s="6">
        <v>-6.8174854649130201E-2</v>
      </c>
      <c r="F56" s="6">
        <v>-0.6079245253988399</v>
      </c>
      <c r="G56" s="6">
        <v>4.6411435939361409E-2</v>
      </c>
      <c r="H56" s="6">
        <v>0.21377981950075686</v>
      </c>
      <c r="I56" s="7">
        <f>SUMPRODUCT(Weights!$A$12:$F$12,C56:H56)</f>
        <v>0.34744798761103601</v>
      </c>
      <c r="J56" s="7"/>
      <c r="K56" s="44">
        <v>0.39470513572856014</v>
      </c>
      <c r="L56" s="49">
        <f t="shared" si="0"/>
        <v>-4.7257148117524128E-2</v>
      </c>
      <c r="M56" s="50">
        <f t="shared" si="1"/>
        <v>4.7257148117524128E-2</v>
      </c>
      <c r="N56" s="51">
        <f t="shared" si="2"/>
        <v>278</v>
      </c>
      <c r="O56" s="51"/>
      <c r="P56" s="45">
        <f t="shared" si="3"/>
        <v>51</v>
      </c>
      <c r="Q56" s="45">
        <f t="shared" si="4"/>
        <v>43</v>
      </c>
      <c r="R56" s="45">
        <f t="shared" si="5"/>
        <v>8</v>
      </c>
    </row>
    <row r="57" spans="1:18" x14ac:dyDescent="0.3">
      <c r="A57" s="1" t="s">
        <v>643</v>
      </c>
      <c r="B57" s="3" t="s">
        <v>201</v>
      </c>
      <c r="C57" s="6">
        <v>0.84539272650025432</v>
      </c>
      <c r="D57" s="6">
        <v>-0.55353685853688805</v>
      </c>
      <c r="E57" s="6">
        <v>1.6963380684696114</v>
      </c>
      <c r="F57" s="6">
        <v>-3.5246879885040064E-2</v>
      </c>
      <c r="G57" s="6">
        <v>0.50994119753158573</v>
      </c>
      <c r="H57" s="6">
        <v>-0.36553036795082594</v>
      </c>
      <c r="I57" s="7">
        <f>SUMPRODUCT(Weights!$A$12:$F$12,C57:H57)</f>
        <v>0.34571065072076218</v>
      </c>
      <c r="J57" s="7"/>
      <c r="K57" s="44">
        <v>0.65584339949618164</v>
      </c>
      <c r="L57" s="49">
        <f t="shared" si="0"/>
        <v>-0.31013274877541946</v>
      </c>
      <c r="M57" s="50">
        <f t="shared" si="1"/>
        <v>0.31013274877541946</v>
      </c>
      <c r="N57" s="51">
        <f t="shared" si="2"/>
        <v>17</v>
      </c>
      <c r="O57" s="51"/>
      <c r="P57" s="45">
        <f t="shared" si="3"/>
        <v>52</v>
      </c>
      <c r="Q57" s="45">
        <f t="shared" si="4"/>
        <v>23</v>
      </c>
      <c r="R57" s="45">
        <f t="shared" si="5"/>
        <v>29</v>
      </c>
    </row>
    <row r="58" spans="1:18" x14ac:dyDescent="0.3">
      <c r="A58" s="1" t="s">
        <v>889</v>
      </c>
      <c r="B58" s="3" t="s">
        <v>445</v>
      </c>
      <c r="C58" s="6">
        <v>1.167763312577333</v>
      </c>
      <c r="D58" s="6">
        <v>-0.62899710343334703</v>
      </c>
      <c r="E58" s="6">
        <v>-0.12798697801755946</v>
      </c>
      <c r="F58" s="6">
        <v>-0.44073716324425771</v>
      </c>
      <c r="G58" s="6">
        <v>1.1094492842298467</v>
      </c>
      <c r="H58" s="6">
        <v>1.7158745605676444</v>
      </c>
      <c r="I58" s="7">
        <f>SUMPRODUCT(Weights!$A$12:$F$12,C58:H58)</f>
        <v>0.33841261116855315</v>
      </c>
      <c r="J58" s="7"/>
      <c r="K58" s="44">
        <v>0.45159337446820491</v>
      </c>
      <c r="L58" s="49">
        <f t="shared" si="0"/>
        <v>-0.11318076329965177</v>
      </c>
      <c r="M58" s="50">
        <f t="shared" si="1"/>
        <v>0.11318076329965177</v>
      </c>
      <c r="N58" s="51">
        <f t="shared" si="2"/>
        <v>159</v>
      </c>
      <c r="O58" s="51"/>
      <c r="P58" s="45">
        <f t="shared" si="3"/>
        <v>53</v>
      </c>
      <c r="Q58" s="45">
        <f t="shared" si="4"/>
        <v>34</v>
      </c>
      <c r="R58" s="45">
        <f t="shared" si="5"/>
        <v>19</v>
      </c>
    </row>
    <row r="59" spans="1:18" x14ac:dyDescent="0.3">
      <c r="A59" s="1" t="s">
        <v>870</v>
      </c>
      <c r="B59" s="3" t="s">
        <v>426</v>
      </c>
      <c r="C59" s="6">
        <v>0.92395206223672965</v>
      </c>
      <c r="D59" s="6">
        <v>1.0793629753805962</v>
      </c>
      <c r="E59" s="6">
        <v>-0.25620252890954831</v>
      </c>
      <c r="F59" s="6">
        <v>0.15006388900272843</v>
      </c>
      <c r="G59" s="6">
        <v>-0.54444675004958654</v>
      </c>
      <c r="H59" s="6">
        <v>0.26951423897435844</v>
      </c>
      <c r="I59" s="7">
        <f>SUMPRODUCT(Weights!$A$12:$F$12,C59:H59)</f>
        <v>0.33752981737757648</v>
      </c>
      <c r="J59" s="7"/>
      <c r="K59" s="44">
        <v>0.26523685007663095</v>
      </c>
      <c r="L59" s="49">
        <f t="shared" si="0"/>
        <v>7.2292967300945532E-2</v>
      </c>
      <c r="M59" s="50">
        <f t="shared" si="1"/>
        <v>7.2292967300945532E-2</v>
      </c>
      <c r="N59" s="51">
        <f t="shared" si="2"/>
        <v>220</v>
      </c>
      <c r="O59" s="51"/>
      <c r="P59" s="45">
        <f t="shared" si="3"/>
        <v>54</v>
      </c>
      <c r="Q59" s="45">
        <f t="shared" si="4"/>
        <v>63</v>
      </c>
      <c r="R59" s="45">
        <f t="shared" si="5"/>
        <v>-9</v>
      </c>
    </row>
    <row r="60" spans="1:18" x14ac:dyDescent="0.3">
      <c r="A60" s="1" t="s">
        <v>560</v>
      </c>
      <c r="B60" s="3" t="s">
        <v>118</v>
      </c>
      <c r="C60" s="6">
        <v>1.1090240079342002</v>
      </c>
      <c r="D60" s="6">
        <v>-0.58503598490650677</v>
      </c>
      <c r="E60" s="6">
        <v>-2.0981212340510785E-2</v>
      </c>
      <c r="F60" s="6">
        <v>-0.51350044846824949</v>
      </c>
      <c r="G60" s="6">
        <v>1.0755524344560279</v>
      </c>
      <c r="H60" s="6">
        <v>1.702499270489285</v>
      </c>
      <c r="I60" s="7">
        <f>SUMPRODUCT(Weights!$A$12:$F$12,C60:H60)</f>
        <v>0.33053312527814482</v>
      </c>
      <c r="J60" s="7"/>
      <c r="K60" s="44">
        <v>0.39113952544563818</v>
      </c>
      <c r="L60" s="49">
        <f t="shared" si="0"/>
        <v>-6.0606400167493357E-2</v>
      </c>
      <c r="M60" s="50">
        <f t="shared" si="1"/>
        <v>6.0606400167493357E-2</v>
      </c>
      <c r="N60" s="51">
        <f t="shared" si="2"/>
        <v>250</v>
      </c>
      <c r="O60" s="51"/>
      <c r="P60" s="45">
        <f t="shared" si="3"/>
        <v>55</v>
      </c>
      <c r="Q60" s="45">
        <f t="shared" si="4"/>
        <v>44</v>
      </c>
      <c r="R60" s="45">
        <f t="shared" si="5"/>
        <v>11</v>
      </c>
    </row>
    <row r="61" spans="1:18" x14ac:dyDescent="0.3">
      <c r="A61" s="1" t="s">
        <v>680</v>
      </c>
      <c r="B61" s="3" t="s">
        <v>238</v>
      </c>
      <c r="C61" s="6">
        <v>2.2165759741621489</v>
      </c>
      <c r="D61" s="6">
        <v>-0.54469579734778129</v>
      </c>
      <c r="E61" s="6">
        <v>-0.35269402159437591</v>
      </c>
      <c r="F61" s="6">
        <v>-0.43705609007593627</v>
      </c>
      <c r="G61" s="6">
        <v>0.28251482410100176</v>
      </c>
      <c r="H61" s="6">
        <v>0.89698467405453641</v>
      </c>
      <c r="I61" s="7">
        <f>SUMPRODUCT(Weights!$A$12:$F$12,C61:H61)</f>
        <v>0.32613640512913378</v>
      </c>
      <c r="J61" s="7"/>
      <c r="K61" s="44">
        <v>0.34817717428391604</v>
      </c>
      <c r="L61" s="49">
        <f t="shared" si="0"/>
        <v>-2.2040769154782258E-2</v>
      </c>
      <c r="M61" s="50">
        <f t="shared" si="1"/>
        <v>2.2040769154782258E-2</v>
      </c>
      <c r="N61" s="51">
        <f t="shared" si="2"/>
        <v>332</v>
      </c>
      <c r="O61" s="51"/>
      <c r="P61" s="45">
        <f t="shared" si="3"/>
        <v>56</v>
      </c>
      <c r="Q61" s="45">
        <f t="shared" si="4"/>
        <v>49</v>
      </c>
      <c r="R61" s="45">
        <f t="shared" si="5"/>
        <v>7</v>
      </c>
    </row>
    <row r="62" spans="1:18" x14ac:dyDescent="0.3">
      <c r="A62" s="1" t="s">
        <v>820</v>
      </c>
      <c r="B62" s="3" t="s">
        <v>376</v>
      </c>
      <c r="C62" s="6">
        <v>-7.5997246690764603E-2</v>
      </c>
      <c r="D62" s="6">
        <v>5.1316049353971049E-3</v>
      </c>
      <c r="E62" s="6">
        <v>0.42812442554824964</v>
      </c>
      <c r="F62" s="6">
        <v>1.8632943993993747</v>
      </c>
      <c r="G62" s="6">
        <v>-0.53133383740106321</v>
      </c>
      <c r="H62" s="6">
        <v>-0.18004553659254469</v>
      </c>
      <c r="I62" s="7">
        <f>SUMPRODUCT(Weights!$A$12:$F$12,C62:H62)</f>
        <v>0.32499978609162494</v>
      </c>
      <c r="J62" s="7"/>
      <c r="K62" s="44">
        <v>0.15016509308733264</v>
      </c>
      <c r="L62" s="49">
        <f t="shared" si="0"/>
        <v>0.1748346930042923</v>
      </c>
      <c r="M62" s="50">
        <f t="shared" si="1"/>
        <v>0.1748346930042923</v>
      </c>
      <c r="N62" s="51">
        <f t="shared" si="2"/>
        <v>99</v>
      </c>
      <c r="O62" s="51"/>
      <c r="P62" s="45">
        <f t="shared" si="3"/>
        <v>57</v>
      </c>
      <c r="Q62" s="45">
        <f t="shared" si="4"/>
        <v>91</v>
      </c>
      <c r="R62" s="45">
        <f t="shared" si="5"/>
        <v>-34</v>
      </c>
    </row>
    <row r="63" spans="1:18" x14ac:dyDescent="0.3">
      <c r="A63" s="1" t="s">
        <v>718</v>
      </c>
      <c r="B63" s="3" t="s">
        <v>276</v>
      </c>
      <c r="C63" s="6">
        <v>-0.38697182146174275</v>
      </c>
      <c r="D63" s="6">
        <v>-2.6827377791026272E-2</v>
      </c>
      <c r="E63" s="6">
        <v>-0.65118812452895003</v>
      </c>
      <c r="F63" s="6">
        <v>1.5189615389336777</v>
      </c>
      <c r="G63" s="6">
        <v>1.3654224377433548</v>
      </c>
      <c r="H63" s="6">
        <v>-7.7238968302189709E-2</v>
      </c>
      <c r="I63" s="7">
        <f>SUMPRODUCT(Weights!$A$12:$F$12,C63:H63)</f>
        <v>0.3204437180881235</v>
      </c>
      <c r="J63" s="7"/>
      <c r="K63" s="44">
        <v>0.22592298298437774</v>
      </c>
      <c r="L63" s="49">
        <f t="shared" si="0"/>
        <v>9.4520735103745757E-2</v>
      </c>
      <c r="M63" s="50">
        <f t="shared" si="1"/>
        <v>9.4520735103745757E-2</v>
      </c>
      <c r="N63" s="51">
        <f t="shared" si="2"/>
        <v>187</v>
      </c>
      <c r="O63" s="51"/>
      <c r="P63" s="45">
        <f t="shared" si="3"/>
        <v>58</v>
      </c>
      <c r="Q63" s="45">
        <f t="shared" si="4"/>
        <v>77</v>
      </c>
      <c r="R63" s="45">
        <f t="shared" si="5"/>
        <v>-19</v>
      </c>
    </row>
    <row r="64" spans="1:18" x14ac:dyDescent="0.3">
      <c r="A64" s="1" t="s">
        <v>620</v>
      </c>
      <c r="B64" s="3" t="s">
        <v>178</v>
      </c>
      <c r="C64" s="6">
        <v>0.8488821640177695</v>
      </c>
      <c r="D64" s="6">
        <v>-0.36038355352502743</v>
      </c>
      <c r="E64" s="6">
        <v>-6.9648743781605432E-2</v>
      </c>
      <c r="F64" s="6">
        <v>0.17900808027877441</v>
      </c>
      <c r="G64" s="6">
        <v>1.3214529324409185</v>
      </c>
      <c r="H64" s="6">
        <v>-2.9176021897232153E-2</v>
      </c>
      <c r="I64" s="7">
        <f>SUMPRODUCT(Weights!$A$12:$F$12,C64:H64)</f>
        <v>0.31835436426347707</v>
      </c>
      <c r="J64" s="7"/>
      <c r="K64" s="44">
        <v>0.27212432793220742</v>
      </c>
      <c r="L64" s="49">
        <f t="shared" si="0"/>
        <v>4.6230036331269653E-2</v>
      </c>
      <c r="M64" s="50">
        <f t="shared" si="1"/>
        <v>4.6230036331269653E-2</v>
      </c>
      <c r="N64" s="51">
        <f t="shared" si="2"/>
        <v>280</v>
      </c>
      <c r="O64" s="51"/>
      <c r="P64" s="45">
        <f t="shared" si="3"/>
        <v>59</v>
      </c>
      <c r="Q64" s="45">
        <f t="shared" si="4"/>
        <v>62</v>
      </c>
      <c r="R64" s="45">
        <f t="shared" si="5"/>
        <v>-3</v>
      </c>
    </row>
    <row r="65" spans="1:18" x14ac:dyDescent="0.3">
      <c r="A65" s="1" t="s">
        <v>848</v>
      </c>
      <c r="B65" s="3" t="s">
        <v>404</v>
      </c>
      <c r="C65" s="6">
        <v>1.2231761994450081</v>
      </c>
      <c r="D65" s="6">
        <v>-0.53838499845362076</v>
      </c>
      <c r="E65" s="6">
        <v>4.709738506497789E-2</v>
      </c>
      <c r="F65" s="6">
        <v>8.8426242550353057E-3</v>
      </c>
      <c r="G65" s="6">
        <v>0.90531452219624575</v>
      </c>
      <c r="H65" s="6">
        <v>0.36299916572060098</v>
      </c>
      <c r="I65" s="7">
        <f>SUMPRODUCT(Weights!$A$12:$F$12,C65:H65)</f>
        <v>0.31788846771052814</v>
      </c>
      <c r="J65" s="7"/>
      <c r="K65" s="44">
        <v>0.11305377869123874</v>
      </c>
      <c r="L65" s="49">
        <f t="shared" si="0"/>
        <v>0.20483468901928942</v>
      </c>
      <c r="M65" s="50">
        <f t="shared" si="1"/>
        <v>0.20483468901928942</v>
      </c>
      <c r="N65" s="51">
        <f t="shared" si="2"/>
        <v>73</v>
      </c>
      <c r="O65" s="51"/>
      <c r="P65" s="45">
        <f t="shared" si="3"/>
        <v>60</v>
      </c>
      <c r="Q65" s="45">
        <f t="shared" si="4"/>
        <v>102</v>
      </c>
      <c r="R65" s="45">
        <f t="shared" si="5"/>
        <v>-42</v>
      </c>
    </row>
    <row r="66" spans="1:18" x14ac:dyDescent="0.3">
      <c r="A66" s="1" t="s">
        <v>476</v>
      </c>
      <c r="B66" s="3" t="s">
        <v>59</v>
      </c>
      <c r="C66" s="6">
        <v>0.1364618447220583</v>
      </c>
      <c r="D66" s="6">
        <v>1.4228218677787181</v>
      </c>
      <c r="E66" s="6">
        <v>1.3152051964588345E-2</v>
      </c>
      <c r="F66" s="6">
        <v>3.8893563792509349E-2</v>
      </c>
      <c r="G66" s="6">
        <v>-0.34416583630293657</v>
      </c>
      <c r="H66" s="6">
        <v>0.46099934920315611</v>
      </c>
      <c r="I66" s="7">
        <f>SUMPRODUCT(Weights!$A$12:$F$12,C66:H66)</f>
        <v>0.31608332252822058</v>
      </c>
      <c r="J66" s="7"/>
      <c r="K66" s="44">
        <v>0.56455998069178503</v>
      </c>
      <c r="L66" s="49">
        <f t="shared" si="0"/>
        <v>-0.24847665816356446</v>
      </c>
      <c r="M66" s="50">
        <f t="shared" si="1"/>
        <v>0.24847665816356446</v>
      </c>
      <c r="N66" s="51">
        <f t="shared" si="2"/>
        <v>45</v>
      </c>
      <c r="O66" s="51"/>
      <c r="P66" s="45">
        <f t="shared" si="3"/>
        <v>61</v>
      </c>
      <c r="Q66" s="45">
        <f t="shared" si="4"/>
        <v>28</v>
      </c>
      <c r="R66" s="45">
        <f t="shared" si="5"/>
        <v>33</v>
      </c>
    </row>
    <row r="67" spans="1:18" x14ac:dyDescent="0.3">
      <c r="A67" s="1" t="s">
        <v>628</v>
      </c>
      <c r="B67" s="3" t="s">
        <v>186</v>
      </c>
      <c r="C67" s="6">
        <v>0.12938314281914506</v>
      </c>
      <c r="D67" s="6">
        <v>0.92895348836735625</v>
      </c>
      <c r="E67" s="6">
        <v>-0.72499373274210832</v>
      </c>
      <c r="F67" s="6">
        <v>1.138542835293225</v>
      </c>
      <c r="G67" s="6">
        <v>-0.11608351797281941</v>
      </c>
      <c r="H67" s="6">
        <v>-5.250544577171605E-2</v>
      </c>
      <c r="I67" s="7">
        <f>SUMPRODUCT(Weights!$A$12:$F$12,C67:H67)</f>
        <v>0.30796376111153456</v>
      </c>
      <c r="J67" s="7"/>
      <c r="K67" s="44">
        <v>0.17657516276211327</v>
      </c>
      <c r="L67" s="49">
        <f t="shared" si="0"/>
        <v>0.13138859834942129</v>
      </c>
      <c r="M67" s="50">
        <f t="shared" si="1"/>
        <v>0.13138859834942129</v>
      </c>
      <c r="N67" s="51">
        <f t="shared" si="2"/>
        <v>138</v>
      </c>
      <c r="O67" s="51"/>
      <c r="P67" s="45">
        <f t="shared" si="3"/>
        <v>62</v>
      </c>
      <c r="Q67" s="45">
        <f t="shared" si="4"/>
        <v>85</v>
      </c>
      <c r="R67" s="45">
        <f t="shared" si="5"/>
        <v>-23</v>
      </c>
    </row>
    <row r="68" spans="1:18" x14ac:dyDescent="0.3">
      <c r="A68" s="1" t="s">
        <v>798</v>
      </c>
      <c r="B68" s="3" t="s">
        <v>354</v>
      </c>
      <c r="C68" s="6">
        <v>1.1895919513002258</v>
      </c>
      <c r="D68" s="6">
        <v>-8.3801865241255477E-2</v>
      </c>
      <c r="E68" s="6">
        <v>8.4952619628492598E-2</v>
      </c>
      <c r="F68" s="6">
        <v>0.44190599788037166</v>
      </c>
      <c r="G68" s="6">
        <v>-0.19525440574013497</v>
      </c>
      <c r="H68" s="6">
        <v>9.2045908083026207E-2</v>
      </c>
      <c r="I68" s="7">
        <f>SUMPRODUCT(Weights!$A$12:$F$12,C68:H68)</f>
        <v>0.30219853967942462</v>
      </c>
      <c r="J68" s="7"/>
      <c r="K68" s="44">
        <v>-1.6891469924146061E-2</v>
      </c>
      <c r="L68" s="49">
        <f t="shared" si="0"/>
        <v>0.3190900096035707</v>
      </c>
      <c r="M68" s="50">
        <f t="shared" si="1"/>
        <v>0.3190900096035707</v>
      </c>
      <c r="N68" s="51">
        <f t="shared" si="2"/>
        <v>15</v>
      </c>
      <c r="O68" s="51"/>
      <c r="P68" s="45">
        <f t="shared" si="3"/>
        <v>63</v>
      </c>
      <c r="Q68" s="45">
        <f t="shared" si="4"/>
        <v>157</v>
      </c>
      <c r="R68" s="45">
        <f t="shared" si="5"/>
        <v>-94</v>
      </c>
    </row>
    <row r="69" spans="1:18" x14ac:dyDescent="0.3">
      <c r="A69" s="1" t="s">
        <v>834</v>
      </c>
      <c r="B69" s="3" t="s">
        <v>390</v>
      </c>
      <c r="C69" s="6">
        <v>2.3407961668496444E-3</v>
      </c>
      <c r="D69" s="6">
        <v>-0.57966573130270782</v>
      </c>
      <c r="E69" s="6">
        <v>-0.24668809918432594</v>
      </c>
      <c r="F69" s="6">
        <v>0.78360182177901583</v>
      </c>
      <c r="G69" s="6">
        <v>0.60064042261020312</v>
      </c>
      <c r="H69" s="6">
        <v>2.019050142006241</v>
      </c>
      <c r="I69" s="7">
        <f>SUMPRODUCT(Weights!$A$12:$F$12,C69:H69)</f>
        <v>0.29625324004313724</v>
      </c>
      <c r="J69" s="7"/>
      <c r="K69" s="44">
        <v>0.73116172591455841</v>
      </c>
      <c r="L69" s="49">
        <f t="shared" si="0"/>
        <v>-0.43490848587142117</v>
      </c>
      <c r="M69" s="50">
        <f t="shared" si="1"/>
        <v>0.43490848587142117</v>
      </c>
      <c r="N69" s="51">
        <f t="shared" si="2"/>
        <v>3</v>
      </c>
      <c r="O69" s="51"/>
      <c r="P69" s="45">
        <f t="shared" si="3"/>
        <v>64</v>
      </c>
      <c r="Q69" s="45">
        <f t="shared" si="4"/>
        <v>18</v>
      </c>
      <c r="R69" s="45">
        <f t="shared" si="5"/>
        <v>46</v>
      </c>
    </row>
    <row r="70" spans="1:18" x14ac:dyDescent="0.3">
      <c r="A70" s="1" t="s">
        <v>650</v>
      </c>
      <c r="B70" s="3" t="s">
        <v>208</v>
      </c>
      <c r="C70" s="6">
        <v>1.4080806845998963</v>
      </c>
      <c r="D70" s="6">
        <v>-0.94719642003053894</v>
      </c>
      <c r="E70" s="6">
        <v>-0.30187482378548458</v>
      </c>
      <c r="F70" s="6">
        <v>-0.8270799969247471</v>
      </c>
      <c r="G70" s="6">
        <v>1.671551759545252</v>
      </c>
      <c r="H70" s="6">
        <v>1.5895384683026059</v>
      </c>
      <c r="I70" s="7">
        <f>SUMPRODUCT(Weights!$A$12:$F$12,C70:H70)</f>
        <v>0.29116624072314773</v>
      </c>
      <c r="J70" s="7"/>
      <c r="K70" s="44">
        <v>0.45664621200111333</v>
      </c>
      <c r="L70" s="49">
        <f t="shared" ref="L70:L133" si="6">I70-K70</f>
        <v>-0.1654799712779656</v>
      </c>
      <c r="M70" s="50">
        <f t="shared" ref="M70:M133" si="7">ABS(L70)</f>
        <v>0.1654799712779656</v>
      </c>
      <c r="N70" s="51">
        <f t="shared" ref="N70:N133" si="8">RANK(M70,M$6:M$408)</f>
        <v>106</v>
      </c>
      <c r="O70" s="51"/>
      <c r="P70" s="45">
        <f t="shared" ref="P70:P133" si="9">RANK(I70,I:I)</f>
        <v>65</v>
      </c>
      <c r="Q70" s="45">
        <f t="shared" ref="Q70:Q133" si="10">RANK(K70,K:K)</f>
        <v>33</v>
      </c>
      <c r="R70" s="45">
        <f t="shared" ref="R70:R133" si="11">P70-Q70</f>
        <v>32</v>
      </c>
    </row>
    <row r="71" spans="1:18" x14ac:dyDescent="0.3">
      <c r="A71" s="1" t="s">
        <v>778</v>
      </c>
      <c r="B71" s="3" t="s">
        <v>334</v>
      </c>
      <c r="C71" s="6">
        <v>1.1361614161497657</v>
      </c>
      <c r="D71" s="6">
        <v>-9.9975278556653835E-2</v>
      </c>
      <c r="E71" s="6">
        <v>3.389301427514943E-2</v>
      </c>
      <c r="F71" s="6">
        <v>1.0280252610380387</v>
      </c>
      <c r="G71" s="6">
        <v>-0.93350507414797024</v>
      </c>
      <c r="H71" s="6">
        <v>5.0434580596276202E-2</v>
      </c>
      <c r="I71" s="7">
        <f>SUMPRODUCT(Weights!$A$12:$F$12,C71:H71)</f>
        <v>0.28294392880493463</v>
      </c>
      <c r="J71" s="7"/>
      <c r="K71" s="44">
        <v>-2.4026419270732256E-2</v>
      </c>
      <c r="L71" s="49">
        <f t="shared" si="6"/>
        <v>0.30697034807566687</v>
      </c>
      <c r="M71" s="50">
        <f t="shared" si="7"/>
        <v>0.30697034807566687</v>
      </c>
      <c r="N71" s="51">
        <f t="shared" si="8"/>
        <v>18</v>
      </c>
      <c r="O71" s="51"/>
      <c r="P71" s="45">
        <f t="shared" si="9"/>
        <v>66</v>
      </c>
      <c r="Q71" s="45">
        <f t="shared" si="10"/>
        <v>162</v>
      </c>
      <c r="R71" s="45">
        <f t="shared" si="11"/>
        <v>-96</v>
      </c>
    </row>
    <row r="72" spans="1:18" x14ac:dyDescent="0.3">
      <c r="A72" s="1" t="s">
        <v>745</v>
      </c>
      <c r="B72" s="3" t="s">
        <v>303</v>
      </c>
      <c r="C72" s="6">
        <v>0.90468261356214696</v>
      </c>
      <c r="D72" s="6">
        <v>-0.39633678471677575</v>
      </c>
      <c r="E72" s="6">
        <v>3.2014013060417415E-2</v>
      </c>
      <c r="F72" s="6">
        <v>0.21720875458724601</v>
      </c>
      <c r="G72" s="6">
        <v>0.86239787097520437</v>
      </c>
      <c r="H72" s="6">
        <v>8.9528288793917499E-3</v>
      </c>
      <c r="I72" s="7">
        <f>SUMPRODUCT(Weights!$A$12:$F$12,C72:H72)</f>
        <v>0.28016798217980587</v>
      </c>
      <c r="J72" s="7"/>
      <c r="K72" s="44">
        <v>7.7080631432788621E-2</v>
      </c>
      <c r="L72" s="49">
        <f t="shared" si="6"/>
        <v>0.20308735074701725</v>
      </c>
      <c r="M72" s="50">
        <f t="shared" si="7"/>
        <v>0.20308735074701725</v>
      </c>
      <c r="N72" s="51">
        <f t="shared" si="8"/>
        <v>74</v>
      </c>
      <c r="O72" s="51"/>
      <c r="P72" s="45">
        <f t="shared" si="9"/>
        <v>67</v>
      </c>
      <c r="Q72" s="45">
        <f t="shared" si="10"/>
        <v>115</v>
      </c>
      <c r="R72" s="45">
        <f t="shared" si="11"/>
        <v>-48</v>
      </c>
    </row>
    <row r="73" spans="1:18" x14ac:dyDescent="0.3">
      <c r="A73" s="1" t="s">
        <v>689</v>
      </c>
      <c r="B73" s="3" t="s">
        <v>247</v>
      </c>
      <c r="C73" s="6">
        <v>1.3289040650080037</v>
      </c>
      <c r="D73" s="6">
        <v>-0.24869162329506483</v>
      </c>
      <c r="E73" s="6">
        <v>-0.26255427025776246</v>
      </c>
      <c r="F73" s="6">
        <v>0.21617559087768654</v>
      </c>
      <c r="G73" s="6">
        <v>0.65546352033243027</v>
      </c>
      <c r="H73" s="6">
        <v>-0.3984997448035002</v>
      </c>
      <c r="I73" s="7">
        <f>SUMPRODUCT(Weights!$A$12:$F$12,C73:H73)</f>
        <v>0.27836401954897527</v>
      </c>
      <c r="J73" s="7"/>
      <c r="K73" s="44">
        <v>-4.4304501333507995E-2</v>
      </c>
      <c r="L73" s="49">
        <f t="shared" si="6"/>
        <v>0.32266852088248327</v>
      </c>
      <c r="M73" s="50">
        <f t="shared" si="7"/>
        <v>0.32266852088248327</v>
      </c>
      <c r="N73" s="51">
        <f t="shared" si="8"/>
        <v>14</v>
      </c>
      <c r="O73" s="51"/>
      <c r="P73" s="45">
        <f t="shared" si="9"/>
        <v>68</v>
      </c>
      <c r="Q73" s="45">
        <f t="shared" si="10"/>
        <v>174</v>
      </c>
      <c r="R73" s="45">
        <f t="shared" si="11"/>
        <v>-106</v>
      </c>
    </row>
    <row r="74" spans="1:18" x14ac:dyDescent="0.3">
      <c r="A74" s="1" t="s">
        <v>869</v>
      </c>
      <c r="B74" s="3" t="s">
        <v>425</v>
      </c>
      <c r="C74" s="6">
        <v>0.78417226966598585</v>
      </c>
      <c r="D74" s="6">
        <v>-0.3773837567264805</v>
      </c>
      <c r="E74" s="6">
        <v>-0.11259477930656869</v>
      </c>
      <c r="F74" s="6">
        <v>0.16820364674197116</v>
      </c>
      <c r="G74" s="6">
        <v>1.1942598917066534</v>
      </c>
      <c r="H74" s="6">
        <v>6.0720319510201015E-3</v>
      </c>
      <c r="I74" s="7">
        <f>SUMPRODUCT(Weights!$A$12:$F$12,C74:H74)</f>
        <v>0.27785540199141001</v>
      </c>
      <c r="J74" s="7"/>
      <c r="K74" s="44">
        <v>1.9275935460765246E-2</v>
      </c>
      <c r="L74" s="49">
        <f t="shared" si="6"/>
        <v>0.25857946653064479</v>
      </c>
      <c r="M74" s="50">
        <f t="shared" si="7"/>
        <v>0.25857946653064479</v>
      </c>
      <c r="N74" s="51">
        <f t="shared" si="8"/>
        <v>41</v>
      </c>
      <c r="O74" s="51"/>
      <c r="P74" s="45">
        <f t="shared" si="9"/>
        <v>69</v>
      </c>
      <c r="Q74" s="45">
        <f t="shared" si="10"/>
        <v>143</v>
      </c>
      <c r="R74" s="45">
        <f t="shared" si="11"/>
        <v>-74</v>
      </c>
    </row>
    <row r="75" spans="1:18" x14ac:dyDescent="0.3">
      <c r="A75" s="1" t="s">
        <v>484</v>
      </c>
      <c r="B75" s="3" t="s">
        <v>63</v>
      </c>
      <c r="C75" s="6">
        <v>0.4850434057069683</v>
      </c>
      <c r="D75" s="6">
        <v>0.1854134035451197</v>
      </c>
      <c r="E75" s="6">
        <v>1.3882048161398042</v>
      </c>
      <c r="F75" s="6">
        <v>-2.5337485841776738E-2</v>
      </c>
      <c r="G75" s="6">
        <v>-0.64123088755280899</v>
      </c>
      <c r="H75" s="6">
        <v>0.26961551664918953</v>
      </c>
      <c r="I75" s="7">
        <f>SUMPRODUCT(Weights!$A$12:$F$12,C75:H75)</f>
        <v>0.26803150563503042</v>
      </c>
      <c r="J75" s="7"/>
      <c r="K75" s="44">
        <v>0.33513299067295793</v>
      </c>
      <c r="L75" s="49">
        <f t="shared" si="6"/>
        <v>-6.7101485037927511E-2</v>
      </c>
      <c r="M75" s="50">
        <f t="shared" si="7"/>
        <v>6.7101485037927511E-2</v>
      </c>
      <c r="N75" s="51">
        <f t="shared" si="8"/>
        <v>232</v>
      </c>
      <c r="O75" s="51"/>
      <c r="P75" s="45">
        <f t="shared" si="9"/>
        <v>70</v>
      </c>
      <c r="Q75" s="45">
        <f t="shared" si="10"/>
        <v>53</v>
      </c>
      <c r="R75" s="45">
        <f t="shared" si="11"/>
        <v>17</v>
      </c>
    </row>
    <row r="76" spans="1:18" x14ac:dyDescent="0.3">
      <c r="A76" s="1" t="s">
        <v>691</v>
      </c>
      <c r="B76" s="3" t="s">
        <v>249</v>
      </c>
      <c r="C76" s="6">
        <v>-0.35977712276873819</v>
      </c>
      <c r="D76" s="6">
        <v>1.5410305359698824</v>
      </c>
      <c r="E76" s="6">
        <v>-0.28509969768863946</v>
      </c>
      <c r="F76" s="6">
        <v>0.25421524573486631</v>
      </c>
      <c r="G76" s="6">
        <v>0.35791878185904979</v>
      </c>
      <c r="H76" s="6">
        <v>-0.35499641206067073</v>
      </c>
      <c r="I76" s="7">
        <f>SUMPRODUCT(Weights!$A$12:$F$12,C76:H76)</f>
        <v>0.2625169532066966</v>
      </c>
      <c r="J76" s="7"/>
      <c r="K76" s="44">
        <v>0.14240418695873461</v>
      </c>
      <c r="L76" s="49">
        <f t="shared" si="6"/>
        <v>0.12011276624796199</v>
      </c>
      <c r="M76" s="50">
        <f t="shared" si="7"/>
        <v>0.12011276624796199</v>
      </c>
      <c r="N76" s="51">
        <f t="shared" si="8"/>
        <v>153</v>
      </c>
      <c r="O76" s="51"/>
      <c r="P76" s="45">
        <f t="shared" si="9"/>
        <v>71</v>
      </c>
      <c r="Q76" s="45">
        <f t="shared" si="10"/>
        <v>93</v>
      </c>
      <c r="R76" s="45">
        <f t="shared" si="11"/>
        <v>-22</v>
      </c>
    </row>
    <row r="77" spans="1:18" x14ac:dyDescent="0.3">
      <c r="A77" s="1" t="s">
        <v>786</v>
      </c>
      <c r="B77" s="3" t="s">
        <v>342</v>
      </c>
      <c r="C77" s="6">
        <v>0.22185592983630009</v>
      </c>
      <c r="D77" s="6">
        <v>0.98410686498639743</v>
      </c>
      <c r="E77" s="6">
        <v>-0.74174385785630459</v>
      </c>
      <c r="F77" s="6">
        <v>0.34225436684054727</v>
      </c>
      <c r="G77" s="6">
        <v>0.50635741823395808</v>
      </c>
      <c r="H77" s="6">
        <v>-0.12885157263999264</v>
      </c>
      <c r="I77" s="7">
        <f>SUMPRODUCT(Weights!$A$12:$F$12,C77:H77)</f>
        <v>0.26145030912529776</v>
      </c>
      <c r="J77" s="7"/>
      <c r="K77" s="44">
        <v>6.4876868810132521E-2</v>
      </c>
      <c r="L77" s="49">
        <f t="shared" si="6"/>
        <v>0.19657344031516524</v>
      </c>
      <c r="M77" s="50">
        <f t="shared" si="7"/>
        <v>0.19657344031516524</v>
      </c>
      <c r="N77" s="51">
        <f t="shared" si="8"/>
        <v>81</v>
      </c>
      <c r="O77" s="51"/>
      <c r="P77" s="45">
        <f t="shared" si="9"/>
        <v>72</v>
      </c>
      <c r="Q77" s="45">
        <f t="shared" si="10"/>
        <v>122</v>
      </c>
      <c r="R77" s="45">
        <f t="shared" si="11"/>
        <v>-50</v>
      </c>
    </row>
    <row r="78" spans="1:18" x14ac:dyDescent="0.3">
      <c r="A78" s="1" t="s">
        <v>530</v>
      </c>
      <c r="B78" s="3" t="s">
        <v>86</v>
      </c>
      <c r="C78" s="6">
        <v>0.3781215001665863</v>
      </c>
      <c r="D78" s="6">
        <v>0.60949990645705432</v>
      </c>
      <c r="E78" s="6">
        <v>0.86046266761631152</v>
      </c>
      <c r="F78" s="6">
        <v>4.0738451543199231E-2</v>
      </c>
      <c r="G78" s="6">
        <v>-0.74984628580117552</v>
      </c>
      <c r="H78" s="6">
        <v>0.31837823644763286</v>
      </c>
      <c r="I78" s="7">
        <f>SUMPRODUCT(Weights!$A$12:$F$12,C78:H78)</f>
        <v>0.25410225255040164</v>
      </c>
      <c r="J78" s="7"/>
      <c r="K78" s="44">
        <v>0.3809132674455637</v>
      </c>
      <c r="L78" s="49">
        <f t="shared" si="6"/>
        <v>-0.12681101489516206</v>
      </c>
      <c r="M78" s="50">
        <f t="shared" si="7"/>
        <v>0.12681101489516206</v>
      </c>
      <c r="N78" s="51">
        <f t="shared" si="8"/>
        <v>145</v>
      </c>
      <c r="O78" s="51"/>
      <c r="P78" s="45">
        <f t="shared" si="9"/>
        <v>73</v>
      </c>
      <c r="Q78" s="45">
        <f t="shared" si="10"/>
        <v>46</v>
      </c>
      <c r="R78" s="45">
        <f t="shared" si="11"/>
        <v>27</v>
      </c>
    </row>
    <row r="79" spans="1:18" x14ac:dyDescent="0.3">
      <c r="A79" s="1" t="s">
        <v>719</v>
      </c>
      <c r="B79" s="3" t="s">
        <v>277</v>
      </c>
      <c r="C79" s="6">
        <v>1.4978424917178521</v>
      </c>
      <c r="D79" s="6">
        <v>-0.19330518733183225</v>
      </c>
      <c r="E79" s="6">
        <v>-0.25896513965943857</v>
      </c>
      <c r="F79" s="6">
        <v>-0.13681708991096392</v>
      </c>
      <c r="G79" s="6">
        <v>-0.21208237987149028</v>
      </c>
      <c r="H79" s="6">
        <v>0.83690402890750315</v>
      </c>
      <c r="I79" s="7">
        <f>SUMPRODUCT(Weights!$A$12:$F$12,C79:H79)</f>
        <v>0.24657731785612214</v>
      </c>
      <c r="J79" s="7"/>
      <c r="K79" s="44">
        <v>9.5149954965220385E-2</v>
      </c>
      <c r="L79" s="49">
        <f t="shared" si="6"/>
        <v>0.15142736289090175</v>
      </c>
      <c r="M79" s="50">
        <f t="shared" si="7"/>
        <v>0.15142736289090175</v>
      </c>
      <c r="N79" s="51">
        <f t="shared" si="8"/>
        <v>116</v>
      </c>
      <c r="O79" s="51"/>
      <c r="P79" s="45">
        <f t="shared" si="9"/>
        <v>74</v>
      </c>
      <c r="Q79" s="45">
        <f t="shared" si="10"/>
        <v>105</v>
      </c>
      <c r="R79" s="45">
        <f t="shared" si="11"/>
        <v>-31</v>
      </c>
    </row>
    <row r="80" spans="1:18" x14ac:dyDescent="0.3">
      <c r="A80" s="1" t="s">
        <v>545</v>
      </c>
      <c r="B80" s="3" t="s">
        <v>103</v>
      </c>
      <c r="C80" s="6">
        <v>1.0105575349769569</v>
      </c>
      <c r="D80" s="6">
        <v>-0.10614271353420754</v>
      </c>
      <c r="E80" s="6">
        <v>-0.18030567045374402</v>
      </c>
      <c r="F80" s="6">
        <v>-0.38643856709591473</v>
      </c>
      <c r="G80" s="6">
        <v>1.1044933908666252</v>
      </c>
      <c r="H80" s="6">
        <v>1.2245700686975919E-2</v>
      </c>
      <c r="I80" s="7">
        <f>SUMPRODUCT(Weights!$A$12:$F$12,C80:H80)</f>
        <v>0.24344797899999668</v>
      </c>
      <c r="J80" s="7"/>
      <c r="K80" s="44">
        <v>0.25056541037503433</v>
      </c>
      <c r="L80" s="49">
        <f t="shared" si="6"/>
        <v>-7.1174313750376472E-3</v>
      </c>
      <c r="M80" s="50">
        <f t="shared" si="7"/>
        <v>7.1174313750376472E-3</v>
      </c>
      <c r="N80" s="51">
        <f t="shared" si="8"/>
        <v>379</v>
      </c>
      <c r="O80" s="51"/>
      <c r="P80" s="45">
        <f t="shared" si="9"/>
        <v>75</v>
      </c>
      <c r="Q80" s="45">
        <f t="shared" si="10"/>
        <v>67</v>
      </c>
      <c r="R80" s="45">
        <f t="shared" si="11"/>
        <v>8</v>
      </c>
    </row>
    <row r="81" spans="1:18" x14ac:dyDescent="0.3">
      <c r="A81" s="1" t="s">
        <v>758</v>
      </c>
      <c r="B81" s="3" t="s">
        <v>314</v>
      </c>
      <c r="C81" s="6">
        <v>1.2267840445197731</v>
      </c>
      <c r="D81" s="6">
        <v>-0.4473389428077108</v>
      </c>
      <c r="E81" s="6">
        <v>0.41551295676822891</v>
      </c>
      <c r="F81" s="6">
        <v>0.29993905165395962</v>
      </c>
      <c r="G81" s="6">
        <v>-7.7095516896355964E-2</v>
      </c>
      <c r="H81" s="6">
        <v>-0.2464921208506177</v>
      </c>
      <c r="I81" s="7">
        <f>SUMPRODUCT(Weights!$A$12:$F$12,C81:H81)</f>
        <v>0.24199023456892355</v>
      </c>
      <c r="J81" s="7"/>
      <c r="K81" s="44">
        <v>-5.465908908683044E-2</v>
      </c>
      <c r="L81" s="49">
        <f t="shared" si="6"/>
        <v>0.29664932365575397</v>
      </c>
      <c r="M81" s="50">
        <f t="shared" si="7"/>
        <v>0.29664932365575397</v>
      </c>
      <c r="N81" s="51">
        <f t="shared" si="8"/>
        <v>23</v>
      </c>
      <c r="O81" s="51"/>
      <c r="P81" s="45">
        <f t="shared" si="9"/>
        <v>76</v>
      </c>
      <c r="Q81" s="45">
        <f t="shared" si="10"/>
        <v>181</v>
      </c>
      <c r="R81" s="45">
        <f t="shared" si="11"/>
        <v>-105</v>
      </c>
    </row>
    <row r="82" spans="1:18" x14ac:dyDescent="0.3">
      <c r="A82" s="1" t="s">
        <v>543</v>
      </c>
      <c r="B82" s="3" t="s">
        <v>101</v>
      </c>
      <c r="C82" s="6">
        <v>1.2607703615815751</v>
      </c>
      <c r="D82" s="6">
        <v>-0.51657092520316406</v>
      </c>
      <c r="E82" s="6">
        <v>0.14346710469576021</v>
      </c>
      <c r="F82" s="6">
        <v>-0.21552234241191168</v>
      </c>
      <c r="G82" s="6">
        <v>1.0442978368660916</v>
      </c>
      <c r="H82" s="6">
        <v>-0.42040649622271931</v>
      </c>
      <c r="I82" s="7">
        <f>SUMPRODUCT(Weights!$A$12:$F$12,C82:H82)</f>
        <v>0.24185951040530573</v>
      </c>
      <c r="J82" s="7"/>
      <c r="K82" s="44">
        <v>-7.5384185519688757E-2</v>
      </c>
      <c r="L82" s="49">
        <f t="shared" si="6"/>
        <v>0.31724369592499446</v>
      </c>
      <c r="M82" s="50">
        <f t="shared" si="7"/>
        <v>0.31724369592499446</v>
      </c>
      <c r="N82" s="51">
        <f t="shared" si="8"/>
        <v>16</v>
      </c>
      <c r="O82" s="51"/>
      <c r="P82" s="45">
        <f t="shared" si="9"/>
        <v>77</v>
      </c>
      <c r="Q82" s="45">
        <f t="shared" si="10"/>
        <v>197</v>
      </c>
      <c r="R82" s="45">
        <f t="shared" si="11"/>
        <v>-120</v>
      </c>
    </row>
    <row r="83" spans="1:18" x14ac:dyDescent="0.3">
      <c r="A83" s="1" t="s">
        <v>678</v>
      </c>
      <c r="B83" s="3" t="s">
        <v>236</v>
      </c>
      <c r="C83" s="6">
        <v>-9.5553867589599953E-2</v>
      </c>
      <c r="D83" s="6">
        <v>-0.19857689185244967</v>
      </c>
      <c r="E83" s="6">
        <v>0.68499414254996482</v>
      </c>
      <c r="F83" s="6">
        <v>1.319935385494541</v>
      </c>
      <c r="G83" s="6">
        <v>-0.16665064169278609</v>
      </c>
      <c r="H83" s="6">
        <v>-0.472466390358597</v>
      </c>
      <c r="I83" s="7">
        <f>SUMPRODUCT(Weights!$A$12:$F$12,C83:H83)</f>
        <v>0.23566581130321543</v>
      </c>
      <c r="J83" s="7"/>
      <c r="K83" s="44">
        <v>0.18293980871820625</v>
      </c>
      <c r="L83" s="49">
        <f t="shared" si="6"/>
        <v>5.2726002585009174E-2</v>
      </c>
      <c r="M83" s="50">
        <f t="shared" si="7"/>
        <v>5.2726002585009174E-2</v>
      </c>
      <c r="N83" s="51">
        <f t="shared" si="8"/>
        <v>265</v>
      </c>
      <c r="O83" s="51"/>
      <c r="P83" s="45">
        <f t="shared" si="9"/>
        <v>78</v>
      </c>
      <c r="Q83" s="45">
        <f t="shared" si="10"/>
        <v>83</v>
      </c>
      <c r="R83" s="45">
        <f t="shared" si="11"/>
        <v>-5</v>
      </c>
    </row>
    <row r="84" spans="1:18" x14ac:dyDescent="0.3">
      <c r="A84" s="1" t="s">
        <v>836</v>
      </c>
      <c r="B84" s="3" t="s">
        <v>392</v>
      </c>
      <c r="C84" s="6">
        <v>1.1024803453193512</v>
      </c>
      <c r="D84" s="6">
        <v>-0.3194999496814665</v>
      </c>
      <c r="E84" s="6">
        <v>-0.11177136561685627</v>
      </c>
      <c r="F84" s="6">
        <v>-0.15977459202094377</v>
      </c>
      <c r="G84" s="6">
        <v>0.56149390991269899</v>
      </c>
      <c r="H84" s="6">
        <v>0.4046909796484186</v>
      </c>
      <c r="I84" s="7">
        <f>SUMPRODUCT(Weights!$A$12:$F$12,C84:H84)</f>
        <v>0.23256864033260646</v>
      </c>
      <c r="J84" s="7"/>
      <c r="K84" s="44">
        <v>8.4723445523853247E-2</v>
      </c>
      <c r="L84" s="49">
        <f t="shared" si="6"/>
        <v>0.14784519480875322</v>
      </c>
      <c r="M84" s="50">
        <f t="shared" si="7"/>
        <v>0.14784519480875322</v>
      </c>
      <c r="N84" s="51">
        <f t="shared" si="8"/>
        <v>119</v>
      </c>
      <c r="O84" s="51"/>
      <c r="P84" s="45">
        <f t="shared" si="9"/>
        <v>79</v>
      </c>
      <c r="Q84" s="45">
        <f t="shared" si="10"/>
        <v>112</v>
      </c>
      <c r="R84" s="45">
        <f t="shared" si="11"/>
        <v>-33</v>
      </c>
    </row>
    <row r="85" spans="1:18" x14ac:dyDescent="0.3">
      <c r="A85" s="1" t="s">
        <v>725</v>
      </c>
      <c r="B85" s="3" t="s">
        <v>283</v>
      </c>
      <c r="C85" s="6">
        <v>0.95349720343250821</v>
      </c>
      <c r="D85" s="6">
        <v>0.87379698652552173</v>
      </c>
      <c r="E85" s="6">
        <v>-0.23601625495963457</v>
      </c>
      <c r="F85" s="6">
        <v>-0.19591627336930995</v>
      </c>
      <c r="G85" s="6">
        <v>-0.35899960364381495</v>
      </c>
      <c r="H85" s="6">
        <v>-5.9132509287512229E-2</v>
      </c>
      <c r="I85" s="7">
        <f>SUMPRODUCT(Weights!$A$12:$F$12,C85:H85)</f>
        <v>0.23110995359847544</v>
      </c>
      <c r="J85" s="7"/>
      <c r="K85" s="44">
        <v>1.6379839465872556E-4</v>
      </c>
      <c r="L85" s="49">
        <f t="shared" si="6"/>
        <v>0.23094615520381673</v>
      </c>
      <c r="M85" s="50">
        <f t="shared" si="7"/>
        <v>0.23094615520381673</v>
      </c>
      <c r="N85" s="51">
        <f t="shared" si="8"/>
        <v>58</v>
      </c>
      <c r="O85" s="51"/>
      <c r="P85" s="45">
        <f t="shared" si="9"/>
        <v>80</v>
      </c>
      <c r="Q85" s="45">
        <f t="shared" si="10"/>
        <v>152</v>
      </c>
      <c r="R85" s="45">
        <f t="shared" si="11"/>
        <v>-72</v>
      </c>
    </row>
    <row r="86" spans="1:18" x14ac:dyDescent="0.3">
      <c r="A86" s="1" t="s">
        <v>800</v>
      </c>
      <c r="B86" s="3" t="s">
        <v>356</v>
      </c>
      <c r="C86" s="6">
        <v>1.4535817563080182</v>
      </c>
      <c r="D86" s="6">
        <v>0.16139389865922371</v>
      </c>
      <c r="E86" s="6">
        <v>-0.42361338491798567</v>
      </c>
      <c r="F86" s="6">
        <v>0.42193950889645104</v>
      </c>
      <c r="G86" s="6">
        <v>-0.72149075536828633</v>
      </c>
      <c r="H86" s="6">
        <v>-4.6392370281085629E-2</v>
      </c>
      <c r="I86" s="7">
        <f>SUMPRODUCT(Weights!$A$12:$F$12,C86:H86)</f>
        <v>0.23097817470168927</v>
      </c>
      <c r="J86" s="7"/>
      <c r="K86" s="44">
        <v>-6.9243356735364775E-2</v>
      </c>
      <c r="L86" s="49">
        <f t="shared" si="6"/>
        <v>0.30022153143705405</v>
      </c>
      <c r="M86" s="50">
        <f t="shared" si="7"/>
        <v>0.30022153143705405</v>
      </c>
      <c r="N86" s="51">
        <f t="shared" si="8"/>
        <v>22</v>
      </c>
      <c r="O86" s="51"/>
      <c r="P86" s="45">
        <f t="shared" si="9"/>
        <v>81</v>
      </c>
      <c r="Q86" s="45">
        <f t="shared" si="10"/>
        <v>189</v>
      </c>
      <c r="R86" s="45">
        <f t="shared" si="11"/>
        <v>-108</v>
      </c>
    </row>
    <row r="87" spans="1:18" x14ac:dyDescent="0.3">
      <c r="A87" s="1" t="s">
        <v>690</v>
      </c>
      <c r="B87" s="3" t="s">
        <v>248</v>
      </c>
      <c r="C87" s="6">
        <v>1.5820140128882385</v>
      </c>
      <c r="D87" s="6">
        <v>-0.60265131585768683</v>
      </c>
      <c r="E87" s="6">
        <v>6.7596008282876638E-2</v>
      </c>
      <c r="F87" s="6">
        <v>-0.55931947635405144</v>
      </c>
      <c r="G87" s="6">
        <v>0.76893277438586338</v>
      </c>
      <c r="H87" s="6">
        <v>0.10704937276610837</v>
      </c>
      <c r="I87" s="7">
        <f>SUMPRODUCT(Weights!$A$12:$F$12,C87:H87)</f>
        <v>0.2201928988122219</v>
      </c>
      <c r="J87" s="7"/>
      <c r="K87" s="44">
        <v>-5.7325966866322339E-2</v>
      </c>
      <c r="L87" s="49">
        <f t="shared" si="6"/>
        <v>0.27751886567854422</v>
      </c>
      <c r="M87" s="50">
        <f t="shared" si="7"/>
        <v>0.27751886567854422</v>
      </c>
      <c r="N87" s="51">
        <f t="shared" si="8"/>
        <v>33</v>
      </c>
      <c r="O87" s="51"/>
      <c r="P87" s="45">
        <f t="shared" si="9"/>
        <v>82</v>
      </c>
      <c r="Q87" s="45">
        <f t="shared" si="10"/>
        <v>184</v>
      </c>
      <c r="R87" s="45">
        <f t="shared" si="11"/>
        <v>-102</v>
      </c>
    </row>
    <row r="88" spans="1:18" x14ac:dyDescent="0.3">
      <c r="A88" s="1" t="s">
        <v>760</v>
      </c>
      <c r="B88" s="3" t="s">
        <v>316</v>
      </c>
      <c r="C88" s="6">
        <v>0.15882117766522094</v>
      </c>
      <c r="D88" s="6">
        <v>0.34658896755368263</v>
      </c>
      <c r="E88" s="6">
        <v>0.10670980064018151</v>
      </c>
      <c r="F88" s="6">
        <v>-1.2057953346023709</v>
      </c>
      <c r="G88" s="6">
        <v>0.23334160270268062</v>
      </c>
      <c r="H88" s="6">
        <v>3.0420734000043201</v>
      </c>
      <c r="I88" s="7">
        <f>SUMPRODUCT(Weights!$A$12:$F$12,C88:H88)</f>
        <v>0.21513801262516791</v>
      </c>
      <c r="J88" s="7"/>
      <c r="K88" s="44">
        <v>0.63943393876532684</v>
      </c>
      <c r="L88" s="49">
        <f t="shared" si="6"/>
        <v>-0.42429592614015893</v>
      </c>
      <c r="M88" s="50">
        <f t="shared" si="7"/>
        <v>0.42429592614015893</v>
      </c>
      <c r="N88" s="51">
        <f t="shared" si="8"/>
        <v>5</v>
      </c>
      <c r="O88" s="51"/>
      <c r="P88" s="45">
        <f t="shared" si="9"/>
        <v>83</v>
      </c>
      <c r="Q88" s="45">
        <f t="shared" si="10"/>
        <v>25</v>
      </c>
      <c r="R88" s="45">
        <f t="shared" si="11"/>
        <v>58</v>
      </c>
    </row>
    <row r="89" spans="1:18" x14ac:dyDescent="0.3">
      <c r="A89" s="1" t="s">
        <v>809</v>
      </c>
      <c r="B89" s="3" t="s">
        <v>365</v>
      </c>
      <c r="C89" s="6">
        <v>-0.4085785275681037</v>
      </c>
      <c r="D89" s="6">
        <v>0.96189405041108555</v>
      </c>
      <c r="E89" s="6">
        <v>-0.76150485226935904</v>
      </c>
      <c r="F89" s="6">
        <v>0.76134043047577205</v>
      </c>
      <c r="G89" s="6">
        <v>0.69121974817792897</v>
      </c>
      <c r="H89" s="6">
        <v>-0.40307745678815521</v>
      </c>
      <c r="I89" s="7">
        <f>SUMPRODUCT(Weights!$A$12:$F$12,C89:H89)</f>
        <v>0.21208067937122077</v>
      </c>
      <c r="J89" s="7"/>
      <c r="K89" s="44">
        <v>0.25922580498854841</v>
      </c>
      <c r="L89" s="49">
        <f t="shared" si="6"/>
        <v>-4.7145125617327643E-2</v>
      </c>
      <c r="M89" s="50">
        <f t="shared" si="7"/>
        <v>4.7145125617327643E-2</v>
      </c>
      <c r="N89" s="51">
        <f t="shared" si="8"/>
        <v>279</v>
      </c>
      <c r="O89" s="51"/>
      <c r="P89" s="45">
        <f t="shared" si="9"/>
        <v>84</v>
      </c>
      <c r="Q89" s="45">
        <f t="shared" si="10"/>
        <v>65</v>
      </c>
      <c r="R89" s="45">
        <f t="shared" si="11"/>
        <v>19</v>
      </c>
    </row>
    <row r="90" spans="1:18" x14ac:dyDescent="0.3">
      <c r="A90" s="1" t="s">
        <v>770</v>
      </c>
      <c r="B90" s="3" t="s">
        <v>326</v>
      </c>
      <c r="C90" s="6">
        <v>1.7776972906580353</v>
      </c>
      <c r="D90" s="6">
        <v>-0.51574637036768234</v>
      </c>
      <c r="E90" s="6">
        <v>2.1996220623129503E-2</v>
      </c>
      <c r="F90" s="6">
        <v>-0.32854595341914783</v>
      </c>
      <c r="G90" s="6">
        <v>0.29637445629190795</v>
      </c>
      <c r="H90" s="6">
        <v>-0.2762201939808816</v>
      </c>
      <c r="I90" s="7">
        <f>SUMPRODUCT(Weights!$A$12:$F$12,C90:H90)</f>
        <v>0.20681457551340848</v>
      </c>
      <c r="J90" s="7"/>
      <c r="K90" s="44">
        <v>-7.0064170142647292E-2</v>
      </c>
      <c r="L90" s="49">
        <f t="shared" si="6"/>
        <v>0.27687874565605575</v>
      </c>
      <c r="M90" s="50">
        <f t="shared" si="7"/>
        <v>0.27687874565605575</v>
      </c>
      <c r="N90" s="51">
        <f t="shared" si="8"/>
        <v>34</v>
      </c>
      <c r="O90" s="51"/>
      <c r="P90" s="45">
        <f t="shared" si="9"/>
        <v>85</v>
      </c>
      <c r="Q90" s="45">
        <f t="shared" si="10"/>
        <v>192</v>
      </c>
      <c r="R90" s="45">
        <f t="shared" si="11"/>
        <v>-107</v>
      </c>
    </row>
    <row r="91" spans="1:18" x14ac:dyDescent="0.3">
      <c r="A91" s="1" t="s">
        <v>838</v>
      </c>
      <c r="B91" s="3" t="s">
        <v>394</v>
      </c>
      <c r="C91" s="6">
        <v>0.30394875445798186</v>
      </c>
      <c r="D91" s="6">
        <v>-0.2943665582604178</v>
      </c>
      <c r="E91" s="6">
        <v>-0.42670618032590751</v>
      </c>
      <c r="F91" s="6">
        <v>0.25931664965448742</v>
      </c>
      <c r="G91" s="6">
        <v>0.76649689681845712</v>
      </c>
      <c r="H91" s="6">
        <v>0.93386424757412834</v>
      </c>
      <c r="I91" s="7">
        <f>SUMPRODUCT(Weights!$A$12:$F$12,C91:H91)</f>
        <v>0.19813480140170558</v>
      </c>
      <c r="J91" s="7"/>
      <c r="K91" s="44">
        <v>0.40084628693014723</v>
      </c>
      <c r="L91" s="49">
        <f t="shared" si="6"/>
        <v>-0.20271148552844165</v>
      </c>
      <c r="M91" s="50">
        <f t="shared" si="7"/>
        <v>0.20271148552844165</v>
      </c>
      <c r="N91" s="51">
        <f t="shared" si="8"/>
        <v>75</v>
      </c>
      <c r="O91" s="51"/>
      <c r="P91" s="45">
        <f t="shared" si="9"/>
        <v>86</v>
      </c>
      <c r="Q91" s="45">
        <f t="shared" si="10"/>
        <v>41</v>
      </c>
      <c r="R91" s="45">
        <f t="shared" si="11"/>
        <v>45</v>
      </c>
    </row>
    <row r="92" spans="1:18" x14ac:dyDescent="0.3">
      <c r="A92" s="1" t="s">
        <v>526</v>
      </c>
      <c r="B92" s="3" t="s">
        <v>84</v>
      </c>
      <c r="C92" s="6">
        <v>1.293734712921969</v>
      </c>
      <c r="D92" s="6">
        <v>0.24117511552943571</v>
      </c>
      <c r="E92" s="6">
        <v>-0.27697041876505901</v>
      </c>
      <c r="F92" s="6">
        <v>0.11358761623860766</v>
      </c>
      <c r="G92" s="6">
        <v>-0.86545883291124104</v>
      </c>
      <c r="H92" s="6">
        <v>0.38259530572326123</v>
      </c>
      <c r="I92" s="7">
        <f>SUMPRODUCT(Weights!$A$12:$F$12,C92:H92)</f>
        <v>0.19659463175888356</v>
      </c>
      <c r="J92" s="7"/>
      <c r="K92" s="44">
        <v>0.29391840669199409</v>
      </c>
      <c r="L92" s="49">
        <f t="shared" si="6"/>
        <v>-9.7323774933110535E-2</v>
      </c>
      <c r="M92" s="50">
        <f t="shared" si="7"/>
        <v>9.7323774933110535E-2</v>
      </c>
      <c r="N92" s="51">
        <f t="shared" si="8"/>
        <v>184</v>
      </c>
      <c r="O92" s="51"/>
      <c r="P92" s="45">
        <f t="shared" si="9"/>
        <v>87</v>
      </c>
      <c r="Q92" s="45">
        <f t="shared" si="10"/>
        <v>57</v>
      </c>
      <c r="R92" s="45">
        <f t="shared" si="11"/>
        <v>30</v>
      </c>
    </row>
    <row r="93" spans="1:18" x14ac:dyDescent="0.3">
      <c r="A93" s="1" t="s">
        <v>661</v>
      </c>
      <c r="B93" s="3" t="s">
        <v>219</v>
      </c>
      <c r="C93" s="6">
        <v>0.49262701255035474</v>
      </c>
      <c r="D93" s="6">
        <v>-0.44659664788431208</v>
      </c>
      <c r="E93" s="6">
        <v>-2.2576625436007386E-2</v>
      </c>
      <c r="F93" s="6">
        <v>-0.35349779215330002</v>
      </c>
      <c r="G93" s="6">
        <v>1.1232633628861548</v>
      </c>
      <c r="H93" s="6">
        <v>0.79763143202555431</v>
      </c>
      <c r="I93" s="7">
        <f>SUMPRODUCT(Weights!$A$12:$F$12,C93:H93)</f>
        <v>0.18337266832262605</v>
      </c>
      <c r="J93" s="7"/>
      <c r="K93" s="44">
        <v>0.25085285402563029</v>
      </c>
      <c r="L93" s="49">
        <f t="shared" si="6"/>
        <v>-6.7480185703004236E-2</v>
      </c>
      <c r="M93" s="50">
        <f t="shared" si="7"/>
        <v>6.7480185703004236E-2</v>
      </c>
      <c r="N93" s="51">
        <f t="shared" si="8"/>
        <v>231</v>
      </c>
      <c r="O93" s="51"/>
      <c r="P93" s="45">
        <f t="shared" si="9"/>
        <v>88</v>
      </c>
      <c r="Q93" s="45">
        <f t="shared" si="10"/>
        <v>66</v>
      </c>
      <c r="R93" s="45">
        <f t="shared" si="11"/>
        <v>22</v>
      </c>
    </row>
    <row r="94" spans="1:18" x14ac:dyDescent="0.3">
      <c r="A94" s="1" t="s">
        <v>664</v>
      </c>
      <c r="B94" s="3" t="s">
        <v>222</v>
      </c>
      <c r="C94" s="6">
        <v>0.38450958661059431</v>
      </c>
      <c r="D94" s="6">
        <v>-8.3211288409403644E-2</v>
      </c>
      <c r="E94" s="6">
        <v>-0.16989983245886958</v>
      </c>
      <c r="F94" s="6">
        <v>0.30134502276808373</v>
      </c>
      <c r="G94" s="6">
        <v>0.56578497582363818</v>
      </c>
      <c r="H94" s="6">
        <v>-3.2440872309660584E-2</v>
      </c>
      <c r="I94" s="7">
        <f>SUMPRODUCT(Weights!$A$12:$F$12,C94:H94)</f>
        <v>0.17666734846760415</v>
      </c>
      <c r="J94" s="7"/>
      <c r="K94" s="44">
        <v>1.5492190816781024E-2</v>
      </c>
      <c r="L94" s="49">
        <f t="shared" si="6"/>
        <v>0.16117515765082313</v>
      </c>
      <c r="M94" s="50">
        <f t="shared" si="7"/>
        <v>0.16117515765082313</v>
      </c>
      <c r="N94" s="51">
        <f t="shared" si="8"/>
        <v>108</v>
      </c>
      <c r="O94" s="51"/>
      <c r="P94" s="45">
        <f t="shared" si="9"/>
        <v>89</v>
      </c>
      <c r="Q94" s="45">
        <f t="shared" si="10"/>
        <v>145</v>
      </c>
      <c r="R94" s="45">
        <f t="shared" si="11"/>
        <v>-56</v>
      </c>
    </row>
    <row r="95" spans="1:18" x14ac:dyDescent="0.3">
      <c r="A95" s="1" t="s">
        <v>610</v>
      </c>
      <c r="B95" s="3" t="s">
        <v>168</v>
      </c>
      <c r="C95" s="6">
        <v>1.5045068103644583</v>
      </c>
      <c r="D95" s="6">
        <v>-0.28464474313739746</v>
      </c>
      <c r="E95" s="6">
        <v>-0.22269881414970555</v>
      </c>
      <c r="F95" s="6">
        <v>-0.19429590112323131</v>
      </c>
      <c r="G95" s="6">
        <v>-8.9738094213223207E-2</v>
      </c>
      <c r="H95" s="6">
        <v>0.17723059137737843</v>
      </c>
      <c r="I95" s="7">
        <f>SUMPRODUCT(Weights!$A$12:$F$12,C95:H95)</f>
        <v>0.17597075610406446</v>
      </c>
      <c r="J95" s="7"/>
      <c r="K95" s="44">
        <v>-0.1085768938654544</v>
      </c>
      <c r="L95" s="49">
        <f t="shared" si="6"/>
        <v>0.28454764996951887</v>
      </c>
      <c r="M95" s="50">
        <f t="shared" si="7"/>
        <v>0.28454764996951887</v>
      </c>
      <c r="N95" s="51">
        <f t="shared" si="8"/>
        <v>27</v>
      </c>
      <c r="O95" s="51"/>
      <c r="P95" s="45">
        <f t="shared" si="9"/>
        <v>90</v>
      </c>
      <c r="Q95" s="45">
        <f t="shared" si="10"/>
        <v>211</v>
      </c>
      <c r="R95" s="45">
        <f t="shared" si="11"/>
        <v>-121</v>
      </c>
    </row>
    <row r="96" spans="1:18" x14ac:dyDescent="0.3">
      <c r="A96" s="1" t="s">
        <v>877</v>
      </c>
      <c r="B96" s="3" t="s">
        <v>433</v>
      </c>
      <c r="C96" s="6">
        <v>0.68628556771344762</v>
      </c>
      <c r="D96" s="6">
        <v>0.18040191943994754</v>
      </c>
      <c r="E96" s="6">
        <v>-3.8125675317030712E-2</v>
      </c>
      <c r="F96" s="6">
        <v>0.17939982436992066</v>
      </c>
      <c r="G96" s="6">
        <v>-2.1073442132503895E-2</v>
      </c>
      <c r="H96" s="6">
        <v>-0.2464164151193402</v>
      </c>
      <c r="I96" s="7">
        <f>SUMPRODUCT(Weights!$A$12:$F$12,C96:H96)</f>
        <v>0.17569595317529893</v>
      </c>
      <c r="J96" s="7"/>
      <c r="K96" s="44">
        <v>9.4555644915371342E-2</v>
      </c>
      <c r="L96" s="49">
        <f t="shared" si="6"/>
        <v>8.1140308259927588E-2</v>
      </c>
      <c r="M96" s="50">
        <f t="shared" si="7"/>
        <v>8.1140308259927588E-2</v>
      </c>
      <c r="N96" s="51">
        <f t="shared" si="8"/>
        <v>209</v>
      </c>
      <c r="O96" s="51"/>
      <c r="P96" s="45">
        <f t="shared" si="9"/>
        <v>91</v>
      </c>
      <c r="Q96" s="45">
        <f t="shared" si="10"/>
        <v>106</v>
      </c>
      <c r="R96" s="45">
        <f t="shared" si="11"/>
        <v>-15</v>
      </c>
    </row>
    <row r="97" spans="1:18" x14ac:dyDescent="0.3">
      <c r="A97" s="1" t="s">
        <v>557</v>
      </c>
      <c r="B97" s="3" t="s">
        <v>115</v>
      </c>
      <c r="C97" s="6">
        <v>0.47756970637961105</v>
      </c>
      <c r="D97" s="6">
        <v>-0.24321747906022398</v>
      </c>
      <c r="E97" s="6">
        <v>-0.61327665981825596</v>
      </c>
      <c r="F97" s="6">
        <v>0.30921437136858221</v>
      </c>
      <c r="G97" s="6">
        <v>1.2950947701526627</v>
      </c>
      <c r="H97" s="6">
        <v>-0.3682333799161906</v>
      </c>
      <c r="I97" s="7">
        <f>SUMPRODUCT(Weights!$A$12:$F$12,C97:H97)</f>
        <v>0.17416269829613579</v>
      </c>
      <c r="J97" s="7"/>
      <c r="K97" s="44">
        <v>0.11695616212718402</v>
      </c>
      <c r="L97" s="49">
        <f t="shared" si="6"/>
        <v>5.7206536168951772E-2</v>
      </c>
      <c r="M97" s="50">
        <f t="shared" si="7"/>
        <v>5.7206536168951772E-2</v>
      </c>
      <c r="N97" s="51">
        <f t="shared" si="8"/>
        <v>259</v>
      </c>
      <c r="O97" s="51"/>
      <c r="P97" s="45">
        <f t="shared" si="9"/>
        <v>92</v>
      </c>
      <c r="Q97" s="45">
        <f t="shared" si="10"/>
        <v>99</v>
      </c>
      <c r="R97" s="45">
        <f t="shared" si="11"/>
        <v>-7</v>
      </c>
    </row>
    <row r="98" spans="1:18" x14ac:dyDescent="0.3">
      <c r="A98" s="1" t="s">
        <v>655</v>
      </c>
      <c r="B98" s="3" t="s">
        <v>213</v>
      </c>
      <c r="C98" s="6">
        <v>0.96779125298824631</v>
      </c>
      <c r="D98" s="6">
        <v>-0.35459942164621033</v>
      </c>
      <c r="E98" s="6">
        <v>-6.2627791732005653E-2</v>
      </c>
      <c r="F98" s="6">
        <v>0.22729684026879471</v>
      </c>
      <c r="G98" s="6">
        <v>0.36053029964101974</v>
      </c>
      <c r="H98" s="6">
        <v>-0.40645967040618641</v>
      </c>
      <c r="I98" s="7">
        <f>SUMPRODUCT(Weights!$A$12:$F$12,C98:H98)</f>
        <v>0.17213714346789963</v>
      </c>
      <c r="J98" s="7"/>
      <c r="K98" s="44">
        <v>-0.11451158023977551</v>
      </c>
      <c r="L98" s="49">
        <f t="shared" si="6"/>
        <v>0.28664872370767513</v>
      </c>
      <c r="M98" s="50">
        <f t="shared" si="7"/>
        <v>0.28664872370767513</v>
      </c>
      <c r="N98" s="51">
        <f t="shared" si="8"/>
        <v>26</v>
      </c>
      <c r="O98" s="51"/>
      <c r="P98" s="45">
        <f t="shared" si="9"/>
        <v>93</v>
      </c>
      <c r="Q98" s="45">
        <f t="shared" si="10"/>
        <v>218</v>
      </c>
      <c r="R98" s="45">
        <f t="shared" si="11"/>
        <v>-125</v>
      </c>
    </row>
    <row r="99" spans="1:18" x14ac:dyDescent="0.3">
      <c r="A99" s="1" t="s">
        <v>685</v>
      </c>
      <c r="B99" s="3" t="s">
        <v>243</v>
      </c>
      <c r="C99" s="6">
        <v>0.88966350983952691</v>
      </c>
      <c r="D99" s="6">
        <v>-0.41138181324217676</v>
      </c>
      <c r="E99" s="6">
        <v>-0.19531760454976799</v>
      </c>
      <c r="F99" s="6">
        <v>2.2361019801252772E-2</v>
      </c>
      <c r="G99" s="6">
        <v>0.78829490627967658</v>
      </c>
      <c r="H99" s="6">
        <v>-0.17639618721920944</v>
      </c>
      <c r="I99" s="7">
        <f>SUMPRODUCT(Weights!$A$12:$F$12,C99:H99)</f>
        <v>0.17143551981728594</v>
      </c>
      <c r="J99" s="7"/>
      <c r="K99" s="44">
        <v>-4.3300604495236483E-2</v>
      </c>
      <c r="L99" s="49">
        <f t="shared" si="6"/>
        <v>0.21473612431252243</v>
      </c>
      <c r="M99" s="50">
        <f t="shared" si="7"/>
        <v>0.21473612431252243</v>
      </c>
      <c r="N99" s="51">
        <f t="shared" si="8"/>
        <v>66</v>
      </c>
      <c r="O99" s="51"/>
      <c r="P99" s="45">
        <f t="shared" si="9"/>
        <v>94</v>
      </c>
      <c r="Q99" s="45">
        <f t="shared" si="10"/>
        <v>173</v>
      </c>
      <c r="R99" s="45">
        <f t="shared" si="11"/>
        <v>-79</v>
      </c>
    </row>
    <row r="100" spans="1:18" x14ac:dyDescent="0.3">
      <c r="A100" s="1" t="s">
        <v>777</v>
      </c>
      <c r="B100" s="3" t="s">
        <v>333</v>
      </c>
      <c r="C100" s="6">
        <v>-0.59583081410642069</v>
      </c>
      <c r="D100" s="6">
        <v>-0.25724144143675398</v>
      </c>
      <c r="E100" s="6">
        <v>-0.32121467265891951</v>
      </c>
      <c r="F100" s="6">
        <v>1.3794918221277519</v>
      </c>
      <c r="G100" s="6">
        <v>0.50798887685958771</v>
      </c>
      <c r="H100" s="6">
        <v>0.33666219262800345</v>
      </c>
      <c r="I100" s="7">
        <f>SUMPRODUCT(Weights!$A$12:$F$12,C100:H100)</f>
        <v>0.166966263209816</v>
      </c>
      <c r="J100" s="7"/>
      <c r="K100" s="44">
        <v>0.40157976820956909</v>
      </c>
      <c r="L100" s="49">
        <f t="shared" si="6"/>
        <v>-0.23461350499975309</v>
      </c>
      <c r="M100" s="50">
        <f t="shared" si="7"/>
        <v>0.23461350499975309</v>
      </c>
      <c r="N100" s="51">
        <f t="shared" si="8"/>
        <v>54</v>
      </c>
      <c r="O100" s="51"/>
      <c r="P100" s="45">
        <f t="shared" si="9"/>
        <v>95</v>
      </c>
      <c r="Q100" s="45">
        <f t="shared" si="10"/>
        <v>40</v>
      </c>
      <c r="R100" s="45">
        <f t="shared" si="11"/>
        <v>55</v>
      </c>
    </row>
    <row r="101" spans="1:18" x14ac:dyDescent="0.3">
      <c r="A101" s="1" t="s">
        <v>744</v>
      </c>
      <c r="B101" s="3" t="s">
        <v>302</v>
      </c>
      <c r="C101" s="6">
        <v>-0.10407225590072212</v>
      </c>
      <c r="D101" s="6">
        <v>-0.33179030170427859</v>
      </c>
      <c r="E101" s="6">
        <v>5.9108486994292275E-2</v>
      </c>
      <c r="F101" s="6">
        <v>-0.17917197060797269</v>
      </c>
      <c r="G101" s="6">
        <v>1.8896392799551343</v>
      </c>
      <c r="H101" s="6">
        <v>-3.2930347202066779E-2</v>
      </c>
      <c r="I101" s="7">
        <f>SUMPRODUCT(Weights!$A$12:$F$12,C101:H101)</f>
        <v>0.16601222467961263</v>
      </c>
      <c r="J101" s="7"/>
      <c r="K101" s="44">
        <v>0.34102700014385134</v>
      </c>
      <c r="L101" s="49">
        <f t="shared" si="6"/>
        <v>-0.17501477546423871</v>
      </c>
      <c r="M101" s="50">
        <f t="shared" si="7"/>
        <v>0.17501477546423871</v>
      </c>
      <c r="N101" s="51">
        <f t="shared" si="8"/>
        <v>98</v>
      </c>
      <c r="O101" s="51"/>
      <c r="P101" s="45">
        <f t="shared" si="9"/>
        <v>96</v>
      </c>
      <c r="Q101" s="45">
        <f t="shared" si="10"/>
        <v>51</v>
      </c>
      <c r="R101" s="45">
        <f t="shared" si="11"/>
        <v>45</v>
      </c>
    </row>
    <row r="102" spans="1:18" x14ac:dyDescent="0.3">
      <c r="A102" s="1" t="s">
        <v>756</v>
      </c>
      <c r="B102" s="3" t="s">
        <v>312</v>
      </c>
      <c r="C102" s="6">
        <v>0.49582672320853982</v>
      </c>
      <c r="D102" s="6">
        <v>-0.42372734634337539</v>
      </c>
      <c r="E102" s="6">
        <v>9.4416519847526095E-2</v>
      </c>
      <c r="F102" s="6">
        <v>-0.52256645338994456</v>
      </c>
      <c r="G102" s="6">
        <v>0.89124238475642192</v>
      </c>
      <c r="H102" s="6">
        <v>1.0759402709471582</v>
      </c>
      <c r="I102" s="7">
        <f>SUMPRODUCT(Weights!$A$12:$F$12,C102:H102)</f>
        <v>0.16534944748035199</v>
      </c>
      <c r="J102" s="7"/>
      <c r="K102" s="44">
        <v>0.30923855258077854</v>
      </c>
      <c r="L102" s="49">
        <f t="shared" si="6"/>
        <v>-0.14388910510042655</v>
      </c>
      <c r="M102" s="50">
        <f t="shared" si="7"/>
        <v>0.14388910510042655</v>
      </c>
      <c r="N102" s="51">
        <f t="shared" si="8"/>
        <v>123</v>
      </c>
      <c r="O102" s="51"/>
      <c r="P102" s="45">
        <f t="shared" si="9"/>
        <v>97</v>
      </c>
      <c r="Q102" s="45">
        <f t="shared" si="10"/>
        <v>56</v>
      </c>
      <c r="R102" s="45">
        <f t="shared" si="11"/>
        <v>41</v>
      </c>
    </row>
    <row r="103" spans="1:18" x14ac:dyDescent="0.3">
      <c r="A103" s="1" t="s">
        <v>902</v>
      </c>
      <c r="B103" s="3" t="s">
        <v>458</v>
      </c>
      <c r="C103" s="6">
        <v>-5.78023731720037E-2</v>
      </c>
      <c r="D103" s="6">
        <v>0.44547290015004853</v>
      </c>
      <c r="E103" s="6">
        <v>-0.50711846689271722</v>
      </c>
      <c r="F103" s="6">
        <v>0.28933840810262829</v>
      </c>
      <c r="G103" s="6">
        <v>0.64221740904410307</v>
      </c>
      <c r="H103" s="6">
        <v>9.3525149288557902E-2</v>
      </c>
      <c r="I103" s="7">
        <f>SUMPRODUCT(Weights!$A$12:$F$12,C103:H103)</f>
        <v>0.16501914326769829</v>
      </c>
      <c r="J103" s="7"/>
      <c r="K103" s="44">
        <v>0.2104236097852436</v>
      </c>
      <c r="L103" s="49">
        <f t="shared" si="6"/>
        <v>-4.5404466517545317E-2</v>
      </c>
      <c r="M103" s="50">
        <f t="shared" si="7"/>
        <v>4.5404466517545317E-2</v>
      </c>
      <c r="N103" s="51">
        <f t="shared" si="8"/>
        <v>283</v>
      </c>
      <c r="O103" s="51"/>
      <c r="P103" s="45">
        <f t="shared" si="9"/>
        <v>98</v>
      </c>
      <c r="Q103" s="45">
        <f t="shared" si="10"/>
        <v>78</v>
      </c>
      <c r="R103" s="45">
        <f t="shared" si="11"/>
        <v>20</v>
      </c>
    </row>
    <row r="104" spans="1:18" x14ac:dyDescent="0.3">
      <c r="A104" s="1" t="s">
        <v>701</v>
      </c>
      <c r="B104" s="3" t="s">
        <v>259</v>
      </c>
      <c r="C104" s="6">
        <v>1.0909688103525723</v>
      </c>
      <c r="D104" s="6">
        <v>0.25939736480146658</v>
      </c>
      <c r="E104" s="6">
        <v>-0.309637407493488</v>
      </c>
      <c r="F104" s="6">
        <v>0.26811057727838505</v>
      </c>
      <c r="G104" s="6">
        <v>-0.79752033789932875</v>
      </c>
      <c r="H104" s="6">
        <v>5.5296130007786048E-2</v>
      </c>
      <c r="I104" s="7">
        <f>SUMPRODUCT(Weights!$A$12:$F$12,C104:H104)</f>
        <v>0.16315130167834088</v>
      </c>
      <c r="J104" s="7"/>
      <c r="K104" s="44">
        <v>-0.10041185104895108</v>
      </c>
      <c r="L104" s="49">
        <f t="shared" si="6"/>
        <v>0.26356315272729197</v>
      </c>
      <c r="M104" s="50">
        <f t="shared" si="7"/>
        <v>0.26356315272729197</v>
      </c>
      <c r="N104" s="51">
        <f t="shared" si="8"/>
        <v>39</v>
      </c>
      <c r="O104" s="51"/>
      <c r="P104" s="45">
        <f t="shared" si="9"/>
        <v>99</v>
      </c>
      <c r="Q104" s="45">
        <f t="shared" si="10"/>
        <v>207</v>
      </c>
      <c r="R104" s="45">
        <f t="shared" si="11"/>
        <v>-108</v>
      </c>
    </row>
    <row r="105" spans="1:18" x14ac:dyDescent="0.3">
      <c r="A105" s="1" t="s">
        <v>843</v>
      </c>
      <c r="B105" s="3" t="s">
        <v>399</v>
      </c>
      <c r="C105" s="6">
        <v>0.93726498602110142</v>
      </c>
      <c r="D105" s="6">
        <v>-6.7896023473055567E-2</v>
      </c>
      <c r="E105" s="6">
        <v>8.4142000228741479E-2</v>
      </c>
      <c r="F105" s="6">
        <v>4.8469040759564652E-2</v>
      </c>
      <c r="G105" s="6">
        <v>-0.46834893581039194</v>
      </c>
      <c r="H105" s="6">
        <v>0.30536801699049959</v>
      </c>
      <c r="I105" s="7">
        <f>SUMPRODUCT(Weights!$A$12:$F$12,C105:H105)</f>
        <v>0.15647336202332449</v>
      </c>
      <c r="J105" s="7"/>
      <c r="K105" s="44">
        <v>2.221599068472865E-2</v>
      </c>
      <c r="L105" s="49">
        <f t="shared" si="6"/>
        <v>0.13425737133859583</v>
      </c>
      <c r="M105" s="50">
        <f t="shared" si="7"/>
        <v>0.13425737133859583</v>
      </c>
      <c r="N105" s="51">
        <f t="shared" si="8"/>
        <v>132</v>
      </c>
      <c r="O105" s="51"/>
      <c r="P105" s="45">
        <f t="shared" si="9"/>
        <v>100</v>
      </c>
      <c r="Q105" s="45">
        <f t="shared" si="10"/>
        <v>142</v>
      </c>
      <c r="R105" s="45">
        <f t="shared" si="11"/>
        <v>-42</v>
      </c>
    </row>
    <row r="106" spans="1:18" x14ac:dyDescent="0.3">
      <c r="A106" s="1" t="s">
        <v>510</v>
      </c>
      <c r="B106" s="3" t="s">
        <v>76</v>
      </c>
      <c r="C106" s="6">
        <v>0.33011120757519763</v>
      </c>
      <c r="D106" s="6">
        <v>0.65630811130943656</v>
      </c>
      <c r="E106" s="6">
        <v>0.85892831282757254</v>
      </c>
      <c r="F106" s="6">
        <v>-0.65771295806151742</v>
      </c>
      <c r="G106" s="6">
        <v>-0.47159477220481305</v>
      </c>
      <c r="H106" s="6">
        <v>0.31297466729661994</v>
      </c>
      <c r="I106" s="7">
        <f>SUMPRODUCT(Weights!$A$12:$F$12,C106:H106)</f>
        <v>0.15513876998769924</v>
      </c>
      <c r="J106" s="7"/>
      <c r="K106" s="44">
        <v>0.42680371564400538</v>
      </c>
      <c r="L106" s="49">
        <f t="shared" si="6"/>
        <v>-0.27166494565630617</v>
      </c>
      <c r="M106" s="50">
        <f t="shared" si="7"/>
        <v>0.27166494565630617</v>
      </c>
      <c r="N106" s="51">
        <f t="shared" si="8"/>
        <v>36</v>
      </c>
      <c r="O106" s="51"/>
      <c r="P106" s="45">
        <f t="shared" si="9"/>
        <v>101</v>
      </c>
      <c r="Q106" s="45">
        <f t="shared" si="10"/>
        <v>37</v>
      </c>
      <c r="R106" s="45">
        <f t="shared" si="11"/>
        <v>64</v>
      </c>
    </row>
    <row r="107" spans="1:18" x14ac:dyDescent="0.3">
      <c r="A107" s="1" t="s">
        <v>810</v>
      </c>
      <c r="B107" s="3" t="s">
        <v>366</v>
      </c>
      <c r="C107" s="6">
        <v>0.23569257738327518</v>
      </c>
      <c r="D107" s="6">
        <v>0.38573219326076535</v>
      </c>
      <c r="E107" s="6">
        <v>0.18353561502812277</v>
      </c>
      <c r="F107" s="6">
        <v>6.7088494300671972E-2</v>
      </c>
      <c r="G107" s="6">
        <v>-6.1769380576089467E-2</v>
      </c>
      <c r="H107" s="6">
        <v>-7.2028306768596922E-2</v>
      </c>
      <c r="I107" s="7">
        <f>SUMPRODUCT(Weights!$A$12:$F$12,C107:H107)</f>
        <v>0.14876475747988782</v>
      </c>
      <c r="J107" s="7"/>
      <c r="K107" s="44">
        <v>0.23216929246798707</v>
      </c>
      <c r="L107" s="49">
        <f t="shared" si="6"/>
        <v>-8.3404534988099244E-2</v>
      </c>
      <c r="M107" s="50">
        <f t="shared" si="7"/>
        <v>8.3404534988099244E-2</v>
      </c>
      <c r="N107" s="51">
        <f t="shared" si="8"/>
        <v>201</v>
      </c>
      <c r="O107" s="51"/>
      <c r="P107" s="45">
        <f t="shared" si="9"/>
        <v>102</v>
      </c>
      <c r="Q107" s="45">
        <f t="shared" si="10"/>
        <v>74</v>
      </c>
      <c r="R107" s="45">
        <f t="shared" si="11"/>
        <v>28</v>
      </c>
    </row>
    <row r="108" spans="1:18" x14ac:dyDescent="0.3">
      <c r="A108" s="1" t="s">
        <v>840</v>
      </c>
      <c r="B108" s="3" t="s">
        <v>396</v>
      </c>
      <c r="C108" s="6">
        <v>0.58184053258362067</v>
      </c>
      <c r="D108" s="6">
        <v>-0.22782302093108084</v>
      </c>
      <c r="E108" s="6">
        <v>0.70775179168053848</v>
      </c>
      <c r="F108" s="6">
        <v>0.42074081120418072</v>
      </c>
      <c r="G108" s="6">
        <v>-0.60817886424448009</v>
      </c>
      <c r="H108" s="6">
        <v>-0.23035151559516029</v>
      </c>
      <c r="I108" s="7">
        <f>SUMPRODUCT(Weights!$A$12:$F$12,C108:H108)</f>
        <v>0.14685245212723685</v>
      </c>
      <c r="J108" s="7"/>
      <c r="K108" s="44">
        <v>6.1891263853826248E-2</v>
      </c>
      <c r="L108" s="49">
        <f t="shared" si="6"/>
        <v>8.4961188273410607E-2</v>
      </c>
      <c r="M108" s="50">
        <f t="shared" si="7"/>
        <v>8.4961188273410607E-2</v>
      </c>
      <c r="N108" s="51">
        <f t="shared" si="8"/>
        <v>198</v>
      </c>
      <c r="O108" s="51"/>
      <c r="P108" s="45">
        <f t="shared" si="9"/>
        <v>103</v>
      </c>
      <c r="Q108" s="45">
        <f t="shared" si="10"/>
        <v>124</v>
      </c>
      <c r="R108" s="45">
        <f t="shared" si="11"/>
        <v>-21</v>
      </c>
    </row>
    <row r="109" spans="1:18" x14ac:dyDescent="0.3">
      <c r="A109" s="1" t="s">
        <v>993</v>
      </c>
      <c r="B109" s="3" t="s">
        <v>475</v>
      </c>
      <c r="C109" s="6">
        <v>0.77807748104056529</v>
      </c>
      <c r="D109" s="6">
        <v>-0.224009594697546</v>
      </c>
      <c r="E109" s="6">
        <v>-3.2388794096014251E-2</v>
      </c>
      <c r="F109" s="6">
        <v>-0.39534794789840144</v>
      </c>
      <c r="G109" s="6">
        <v>0.63254684503819214</v>
      </c>
      <c r="H109" s="6">
        <v>0.18894503106010813</v>
      </c>
      <c r="I109" s="7">
        <f>SUMPRODUCT(Weights!$A$12:$F$12,C109:H109)</f>
        <v>0.14066219843626107</v>
      </c>
      <c r="J109" s="7"/>
      <c r="K109" s="44">
        <v>-0.1655176355172413</v>
      </c>
      <c r="L109" s="49">
        <f t="shared" si="6"/>
        <v>0.30617983395350234</v>
      </c>
      <c r="M109" s="50">
        <f t="shared" si="7"/>
        <v>0.30617983395350234</v>
      </c>
      <c r="N109" s="51">
        <f t="shared" si="8"/>
        <v>19</v>
      </c>
      <c r="O109" s="51"/>
      <c r="P109" s="45">
        <f t="shared" si="9"/>
        <v>104</v>
      </c>
      <c r="Q109" s="45">
        <f t="shared" si="10"/>
        <v>251</v>
      </c>
      <c r="R109" s="45">
        <f t="shared" si="11"/>
        <v>-147</v>
      </c>
    </row>
    <row r="110" spans="1:18" x14ac:dyDescent="0.3">
      <c r="A110" s="1" t="s">
        <v>548</v>
      </c>
      <c r="B110" s="3" t="s">
        <v>106</v>
      </c>
      <c r="C110" s="6">
        <v>0.17175555718340182</v>
      </c>
      <c r="D110" s="6">
        <v>-0.29920653956357696</v>
      </c>
      <c r="E110" s="6">
        <v>0.15542991326953248</v>
      </c>
      <c r="F110" s="6">
        <v>-0.27669309300505274</v>
      </c>
      <c r="G110" s="6">
        <v>1.2433893706270136</v>
      </c>
      <c r="H110" s="6">
        <v>7.5815486873168275E-2</v>
      </c>
      <c r="I110" s="7">
        <f>SUMPRODUCT(Weights!$A$12:$F$12,C110:H110)</f>
        <v>0.13657562619475319</v>
      </c>
      <c r="J110" s="7"/>
      <c r="K110" s="44">
        <v>0.12007740690776995</v>
      </c>
      <c r="L110" s="49">
        <f t="shared" si="6"/>
        <v>1.6498219286983237E-2</v>
      </c>
      <c r="M110" s="50">
        <f t="shared" si="7"/>
        <v>1.6498219286983237E-2</v>
      </c>
      <c r="N110" s="51">
        <f t="shared" si="8"/>
        <v>351</v>
      </c>
      <c r="O110" s="51"/>
      <c r="P110" s="45">
        <f t="shared" si="9"/>
        <v>105</v>
      </c>
      <c r="Q110" s="45">
        <f t="shared" si="10"/>
        <v>98</v>
      </c>
      <c r="R110" s="45">
        <f t="shared" si="11"/>
        <v>7</v>
      </c>
    </row>
    <row r="111" spans="1:18" x14ac:dyDescent="0.3">
      <c r="A111" s="1" t="s">
        <v>753</v>
      </c>
      <c r="B111" s="3" t="s">
        <v>309</v>
      </c>
      <c r="C111" s="6">
        <v>0.16118996314958842</v>
      </c>
      <c r="D111" s="6">
        <v>-0.38324240998077064</v>
      </c>
      <c r="E111" s="6">
        <v>-0.24031557230506945</v>
      </c>
      <c r="F111" s="6">
        <v>-0.46547811593259686</v>
      </c>
      <c r="G111" s="6">
        <v>0.87281046368522242</v>
      </c>
      <c r="H111" s="6">
        <v>1.7826707018136982</v>
      </c>
      <c r="I111" s="7">
        <f>SUMPRODUCT(Weights!$A$12:$F$12,C111:H111)</f>
        <v>0.13563519133563698</v>
      </c>
      <c r="J111" s="7"/>
      <c r="K111" s="44">
        <v>0.36242431752088328</v>
      </c>
      <c r="L111" s="49">
        <f t="shared" si="6"/>
        <v>-0.2267891261852463</v>
      </c>
      <c r="M111" s="50">
        <f t="shared" si="7"/>
        <v>0.2267891261852463</v>
      </c>
      <c r="N111" s="51">
        <f t="shared" si="8"/>
        <v>62</v>
      </c>
      <c r="O111" s="51"/>
      <c r="P111" s="45">
        <f t="shared" si="9"/>
        <v>106</v>
      </c>
      <c r="Q111" s="45">
        <f t="shared" si="10"/>
        <v>48</v>
      </c>
      <c r="R111" s="45">
        <f t="shared" si="11"/>
        <v>58</v>
      </c>
    </row>
    <row r="112" spans="1:18" x14ac:dyDescent="0.3">
      <c r="A112" s="1" t="s">
        <v>609</v>
      </c>
      <c r="B112" s="3" t="s">
        <v>167</v>
      </c>
      <c r="C112" s="6">
        <v>-0.18459260224659135</v>
      </c>
      <c r="D112" s="6">
        <v>0.43052881919378999</v>
      </c>
      <c r="E112" s="6">
        <v>-0.59370034889729839</v>
      </c>
      <c r="F112" s="6">
        <v>0.47161032781013013</v>
      </c>
      <c r="G112" s="6">
        <v>0.57720404558952931</v>
      </c>
      <c r="H112" s="6">
        <v>-5.8699489823470133E-2</v>
      </c>
      <c r="I112" s="7">
        <f>SUMPRODUCT(Weights!$A$12:$F$12,C112:H112)</f>
        <v>0.1351649144729534</v>
      </c>
      <c r="J112" s="7"/>
      <c r="K112" s="44">
        <v>-4.2267178972128325E-2</v>
      </c>
      <c r="L112" s="49">
        <f t="shared" si="6"/>
        <v>0.17743209344508171</v>
      </c>
      <c r="M112" s="50">
        <f t="shared" si="7"/>
        <v>0.17743209344508171</v>
      </c>
      <c r="N112" s="51">
        <f t="shared" si="8"/>
        <v>95</v>
      </c>
      <c r="O112" s="51"/>
      <c r="P112" s="45">
        <f t="shared" si="9"/>
        <v>107</v>
      </c>
      <c r="Q112" s="45">
        <f t="shared" si="10"/>
        <v>172</v>
      </c>
      <c r="R112" s="45">
        <f t="shared" si="11"/>
        <v>-65</v>
      </c>
    </row>
    <row r="113" spans="1:18" x14ac:dyDescent="0.3">
      <c r="A113" s="1" t="s">
        <v>852</v>
      </c>
      <c r="B113" s="3" t="s">
        <v>408</v>
      </c>
      <c r="C113" s="6">
        <v>-0.59745644282140842</v>
      </c>
      <c r="D113" s="6">
        <v>1.1143833763970741E-2</v>
      </c>
      <c r="E113" s="6">
        <v>-0.69756067415783274</v>
      </c>
      <c r="F113" s="6">
        <v>0.83738843270770202</v>
      </c>
      <c r="G113" s="6">
        <v>1.0941267328669415</v>
      </c>
      <c r="H113" s="6">
        <v>0.25122831414039504</v>
      </c>
      <c r="I113" s="7">
        <f>SUMPRODUCT(Weights!$A$12:$F$12,C113:H113)</f>
        <v>0.13482290495045871</v>
      </c>
      <c r="J113" s="7"/>
      <c r="K113" s="44">
        <v>0.2490178633334332</v>
      </c>
      <c r="L113" s="49">
        <f t="shared" si="6"/>
        <v>-0.1141949583829745</v>
      </c>
      <c r="M113" s="50">
        <f t="shared" si="7"/>
        <v>0.1141949583829745</v>
      </c>
      <c r="N113" s="51">
        <f t="shared" si="8"/>
        <v>157</v>
      </c>
      <c r="O113" s="51"/>
      <c r="P113" s="45">
        <f t="shared" si="9"/>
        <v>108</v>
      </c>
      <c r="Q113" s="45">
        <f t="shared" si="10"/>
        <v>69</v>
      </c>
      <c r="R113" s="45">
        <f t="shared" si="11"/>
        <v>39</v>
      </c>
    </row>
    <row r="114" spans="1:18" x14ac:dyDescent="0.3">
      <c r="A114" s="1" t="s">
        <v>663</v>
      </c>
      <c r="B114" s="3" t="s">
        <v>221</v>
      </c>
      <c r="C114" s="6">
        <v>1.5762524587176261</v>
      </c>
      <c r="D114" s="6">
        <v>2.5372048923003571E-2</v>
      </c>
      <c r="E114" s="6">
        <v>-0.2251130377435438</v>
      </c>
      <c r="F114" s="6">
        <v>-7.5147750152412277E-2</v>
      </c>
      <c r="G114" s="6">
        <v>-0.64591647049303691</v>
      </c>
      <c r="H114" s="6">
        <v>-0.50662839236786372</v>
      </c>
      <c r="I114" s="7">
        <f>SUMPRODUCT(Weights!$A$12:$F$12,C114:H114)</f>
        <v>0.12397808602537008</v>
      </c>
      <c r="J114" s="7"/>
      <c r="K114" s="44">
        <v>8.2133592671121358E-2</v>
      </c>
      <c r="L114" s="49">
        <f t="shared" si="6"/>
        <v>4.1844493354248724E-2</v>
      </c>
      <c r="M114" s="50">
        <f t="shared" si="7"/>
        <v>4.1844493354248724E-2</v>
      </c>
      <c r="N114" s="51">
        <f t="shared" si="8"/>
        <v>295</v>
      </c>
      <c r="O114" s="51"/>
      <c r="P114" s="45">
        <f t="shared" si="9"/>
        <v>109</v>
      </c>
      <c r="Q114" s="45">
        <f t="shared" si="10"/>
        <v>114</v>
      </c>
      <c r="R114" s="45">
        <f t="shared" si="11"/>
        <v>-5</v>
      </c>
    </row>
    <row r="115" spans="1:18" x14ac:dyDescent="0.3">
      <c r="A115" s="1" t="s">
        <v>849</v>
      </c>
      <c r="B115" s="3" t="s">
        <v>405</v>
      </c>
      <c r="C115" s="6">
        <v>0.27897973040857066</v>
      </c>
      <c r="D115" s="6">
        <v>0.28083820380080471</v>
      </c>
      <c r="E115" s="6">
        <v>-8.1152898002485943E-2</v>
      </c>
      <c r="F115" s="6">
        <v>-0.13463528680921993</v>
      </c>
      <c r="G115" s="6">
        <v>0.43815526606307775</v>
      </c>
      <c r="H115" s="6">
        <v>-0.15070118740418051</v>
      </c>
      <c r="I115" s="7">
        <f>SUMPRODUCT(Weights!$A$12:$F$12,C115:H115)</f>
        <v>0.12351676594870178</v>
      </c>
      <c r="J115" s="7"/>
      <c r="K115" s="44">
        <v>7.4979318572601483E-2</v>
      </c>
      <c r="L115" s="49">
        <f t="shared" si="6"/>
        <v>4.8537447376100301E-2</v>
      </c>
      <c r="M115" s="50">
        <f t="shared" si="7"/>
        <v>4.8537447376100301E-2</v>
      </c>
      <c r="N115" s="51">
        <f t="shared" si="8"/>
        <v>275</v>
      </c>
      <c r="O115" s="51"/>
      <c r="P115" s="45">
        <f t="shared" si="9"/>
        <v>110</v>
      </c>
      <c r="Q115" s="45">
        <f t="shared" si="10"/>
        <v>117</v>
      </c>
      <c r="R115" s="45">
        <f t="shared" si="11"/>
        <v>-7</v>
      </c>
    </row>
    <row r="116" spans="1:18" x14ac:dyDescent="0.3">
      <c r="A116" s="1" t="s">
        <v>766</v>
      </c>
      <c r="B116" s="3" t="s">
        <v>322</v>
      </c>
      <c r="C116" s="6">
        <v>1.1055294427862006</v>
      </c>
      <c r="D116" s="6">
        <v>-0.34707095095423579</v>
      </c>
      <c r="E116" s="6">
        <v>-4.7778603459432467E-2</v>
      </c>
      <c r="F116" s="6">
        <v>-0.4289048065560887</v>
      </c>
      <c r="G116" s="6">
        <v>0.56092936438963981</v>
      </c>
      <c r="H116" s="6">
        <v>-0.2343787647940114</v>
      </c>
      <c r="I116" s="7">
        <f>SUMPRODUCT(Weights!$A$12:$F$12,C116:H116)</f>
        <v>0.11944547471530516</v>
      </c>
      <c r="J116" s="7"/>
      <c r="K116" s="44">
        <v>-9.1116143981791506E-2</v>
      </c>
      <c r="L116" s="49">
        <f t="shared" si="6"/>
        <v>0.21056161869709666</v>
      </c>
      <c r="M116" s="50">
        <f t="shared" si="7"/>
        <v>0.21056161869709666</v>
      </c>
      <c r="N116" s="51">
        <f t="shared" si="8"/>
        <v>68</v>
      </c>
      <c r="O116" s="51"/>
      <c r="P116" s="45">
        <f t="shared" si="9"/>
        <v>111</v>
      </c>
      <c r="Q116" s="45">
        <f t="shared" si="10"/>
        <v>204</v>
      </c>
      <c r="R116" s="45">
        <f t="shared" si="11"/>
        <v>-93</v>
      </c>
    </row>
    <row r="117" spans="1:18" x14ac:dyDescent="0.3">
      <c r="A117" s="1" t="s">
        <v>676</v>
      </c>
      <c r="B117" s="3" t="s">
        <v>234</v>
      </c>
      <c r="C117" s="6">
        <v>-1.2649517325172028</v>
      </c>
      <c r="D117" s="6">
        <v>0.48444287285343857</v>
      </c>
      <c r="E117" s="6">
        <v>-0.25084785501370371</v>
      </c>
      <c r="F117" s="6">
        <v>0.39557200148242844</v>
      </c>
      <c r="G117" s="6">
        <v>1.5456210248504159</v>
      </c>
      <c r="H117" s="6">
        <v>8.0001178915358462E-3</v>
      </c>
      <c r="I117" s="7">
        <f>SUMPRODUCT(Weights!$A$12:$F$12,C117:H117)</f>
        <v>0.11802861562839322</v>
      </c>
      <c r="J117" s="7"/>
      <c r="K117" s="44">
        <v>6.1849321994280372E-2</v>
      </c>
      <c r="L117" s="49">
        <f t="shared" si="6"/>
        <v>5.6179293634112844E-2</v>
      </c>
      <c r="M117" s="50">
        <f t="shared" si="7"/>
        <v>5.6179293634112844E-2</v>
      </c>
      <c r="N117" s="51">
        <f t="shared" si="8"/>
        <v>261</v>
      </c>
      <c r="O117" s="51"/>
      <c r="P117" s="45">
        <f t="shared" si="9"/>
        <v>112</v>
      </c>
      <c r="Q117" s="45">
        <f t="shared" si="10"/>
        <v>125</v>
      </c>
      <c r="R117" s="45">
        <f t="shared" si="11"/>
        <v>-13</v>
      </c>
    </row>
    <row r="118" spans="1:18" x14ac:dyDescent="0.3">
      <c r="A118" s="1" t="s">
        <v>788</v>
      </c>
      <c r="B118" s="3" t="s">
        <v>344</v>
      </c>
      <c r="C118" s="6">
        <v>1.0639108014459229</v>
      </c>
      <c r="D118" s="6">
        <v>1.1847055403830797E-3</v>
      </c>
      <c r="E118" s="6">
        <v>-0.27100028430834538</v>
      </c>
      <c r="F118" s="6">
        <v>-0.6446534211203635</v>
      </c>
      <c r="G118" s="6">
        <v>-8.0789315371632919E-2</v>
      </c>
      <c r="H118" s="6">
        <v>0.83892577685475012</v>
      </c>
      <c r="I118" s="7">
        <f>SUMPRODUCT(Weights!$A$12:$F$12,C118:H118)</f>
        <v>0.11521255490666679</v>
      </c>
      <c r="J118" s="7"/>
      <c r="K118" s="44">
        <v>0.11015305688554236</v>
      </c>
      <c r="L118" s="49">
        <f t="shared" si="6"/>
        <v>5.0594980211244311E-3</v>
      </c>
      <c r="M118" s="50">
        <f t="shared" si="7"/>
        <v>5.0594980211244311E-3</v>
      </c>
      <c r="N118" s="51">
        <f t="shared" si="8"/>
        <v>386</v>
      </c>
      <c r="O118" s="51"/>
      <c r="P118" s="45">
        <f t="shared" si="9"/>
        <v>113</v>
      </c>
      <c r="Q118" s="45">
        <f t="shared" si="10"/>
        <v>103</v>
      </c>
      <c r="R118" s="45">
        <f t="shared" si="11"/>
        <v>10</v>
      </c>
    </row>
    <row r="119" spans="1:18" x14ac:dyDescent="0.3">
      <c r="A119" s="1" t="s">
        <v>555</v>
      </c>
      <c r="B119" s="3" t="s">
        <v>113</v>
      </c>
      <c r="C119" s="6">
        <v>0.10019443959280488</v>
      </c>
      <c r="D119" s="6">
        <v>-0.17014321816983349</v>
      </c>
      <c r="E119" s="6">
        <v>-0.39243801245000376</v>
      </c>
      <c r="F119" s="6">
        <v>-0.12186384307794818</v>
      </c>
      <c r="G119" s="6">
        <v>1.4471909457024161</v>
      </c>
      <c r="H119" s="6">
        <v>-7.4018834562332131E-2</v>
      </c>
      <c r="I119" s="7">
        <f>SUMPRODUCT(Weights!$A$12:$F$12,C119:H119)</f>
        <v>0.11244853220063326</v>
      </c>
      <c r="J119" s="7"/>
      <c r="K119" s="44">
        <v>8.32683451954086E-2</v>
      </c>
      <c r="L119" s="49">
        <f t="shared" si="6"/>
        <v>2.9180187005224664E-2</v>
      </c>
      <c r="M119" s="50">
        <f t="shared" si="7"/>
        <v>2.9180187005224664E-2</v>
      </c>
      <c r="N119" s="51">
        <f t="shared" si="8"/>
        <v>317</v>
      </c>
      <c r="O119" s="51"/>
      <c r="P119" s="45">
        <f t="shared" si="9"/>
        <v>114</v>
      </c>
      <c r="Q119" s="45">
        <f t="shared" si="10"/>
        <v>113</v>
      </c>
      <c r="R119" s="45">
        <f t="shared" si="11"/>
        <v>1</v>
      </c>
    </row>
    <row r="120" spans="1:18" x14ac:dyDescent="0.3">
      <c r="A120" s="1" t="s">
        <v>742</v>
      </c>
      <c r="B120" s="3" t="s">
        <v>300</v>
      </c>
      <c r="C120" s="6">
        <v>-0.90117279368326797</v>
      </c>
      <c r="D120" s="6">
        <v>0.29892455417336794</v>
      </c>
      <c r="E120" s="6">
        <v>1.6296362138911513</v>
      </c>
      <c r="F120" s="6">
        <v>-0.1700549546340217</v>
      </c>
      <c r="G120" s="6">
        <v>0.17809470450610737</v>
      </c>
      <c r="H120" s="6">
        <v>-0.10927134354640231</v>
      </c>
      <c r="I120" s="7">
        <f>SUMPRODUCT(Weights!$A$12:$F$12,C120:H120)</f>
        <v>0.10577186457616422</v>
      </c>
      <c r="J120" s="7"/>
      <c r="K120" s="44">
        <v>0.36722646223678823</v>
      </c>
      <c r="L120" s="49">
        <f t="shared" si="6"/>
        <v>-0.26145459766062401</v>
      </c>
      <c r="M120" s="50">
        <f t="shared" si="7"/>
        <v>0.26145459766062401</v>
      </c>
      <c r="N120" s="51">
        <f t="shared" si="8"/>
        <v>40</v>
      </c>
      <c r="O120" s="51"/>
      <c r="P120" s="45">
        <f t="shared" si="9"/>
        <v>115</v>
      </c>
      <c r="Q120" s="45">
        <f t="shared" si="10"/>
        <v>47</v>
      </c>
      <c r="R120" s="45">
        <f t="shared" si="11"/>
        <v>68</v>
      </c>
    </row>
    <row r="121" spans="1:18" x14ac:dyDescent="0.3">
      <c r="A121" s="1" t="s">
        <v>677</v>
      </c>
      <c r="B121" s="3" t="s">
        <v>235</v>
      </c>
      <c r="C121" s="6">
        <v>0.76715975415154403</v>
      </c>
      <c r="D121" s="6">
        <v>7.5776121751203629E-2</v>
      </c>
      <c r="E121" s="6">
        <v>0.38039912316319857</v>
      </c>
      <c r="F121" s="6">
        <v>-0.13902341702473223</v>
      </c>
      <c r="G121" s="6">
        <v>-0.51077742258375602</v>
      </c>
      <c r="H121" s="6">
        <v>-0.16487457843998651</v>
      </c>
      <c r="I121" s="7">
        <f>SUMPRODUCT(Weights!$A$12:$F$12,C121:H121)</f>
        <v>0.10473828901852078</v>
      </c>
      <c r="J121" s="7"/>
      <c r="K121" s="44">
        <v>3.1044228986758009E-2</v>
      </c>
      <c r="L121" s="49">
        <f t="shared" si="6"/>
        <v>7.3694060031762765E-2</v>
      </c>
      <c r="M121" s="50">
        <f t="shared" si="7"/>
        <v>7.3694060031762765E-2</v>
      </c>
      <c r="N121" s="51">
        <f t="shared" si="8"/>
        <v>217</v>
      </c>
      <c r="O121" s="51"/>
      <c r="P121" s="45">
        <f t="shared" si="9"/>
        <v>116</v>
      </c>
      <c r="Q121" s="45">
        <f t="shared" si="10"/>
        <v>137</v>
      </c>
      <c r="R121" s="45">
        <f t="shared" si="11"/>
        <v>-21</v>
      </c>
    </row>
    <row r="122" spans="1:18" x14ac:dyDescent="0.3">
      <c r="A122" s="1" t="s">
        <v>667</v>
      </c>
      <c r="B122" s="3" t="s">
        <v>225</v>
      </c>
      <c r="C122" s="6">
        <v>0.78309688936766952</v>
      </c>
      <c r="D122" s="6">
        <v>-0.31649679746552661</v>
      </c>
      <c r="E122" s="6">
        <v>0.10312612416618784</v>
      </c>
      <c r="F122" s="6">
        <v>-0.37758136599249026</v>
      </c>
      <c r="G122" s="6">
        <v>0.7672979121736706</v>
      </c>
      <c r="H122" s="6">
        <v>-0.44608990274292204</v>
      </c>
      <c r="I122" s="7">
        <f>SUMPRODUCT(Weights!$A$12:$F$12,C122:H122)</f>
        <v>0.10375836035861707</v>
      </c>
      <c r="J122" s="7"/>
      <c r="K122" s="44">
        <v>5.8033746378968971E-2</v>
      </c>
      <c r="L122" s="49">
        <f t="shared" si="6"/>
        <v>4.5724613979648103E-2</v>
      </c>
      <c r="M122" s="50">
        <f t="shared" si="7"/>
        <v>4.5724613979648103E-2</v>
      </c>
      <c r="N122" s="51">
        <f t="shared" si="8"/>
        <v>281</v>
      </c>
      <c r="O122" s="51"/>
      <c r="P122" s="45">
        <f t="shared" si="9"/>
        <v>117</v>
      </c>
      <c r="Q122" s="45">
        <f t="shared" si="10"/>
        <v>128</v>
      </c>
      <c r="R122" s="45">
        <f t="shared" si="11"/>
        <v>-11</v>
      </c>
    </row>
    <row r="123" spans="1:18" x14ac:dyDescent="0.3">
      <c r="A123" s="1" t="s">
        <v>586</v>
      </c>
      <c r="B123" s="3" t="s">
        <v>144</v>
      </c>
      <c r="C123" s="6">
        <v>-0.48141871138627035</v>
      </c>
      <c r="D123" s="6">
        <v>0.16134024867432761</v>
      </c>
      <c r="E123" s="6">
        <v>0.42870035111161925</v>
      </c>
      <c r="F123" s="6">
        <v>0.38986541676515363</v>
      </c>
      <c r="G123" s="6">
        <v>-2.457568087271933E-3</v>
      </c>
      <c r="H123" s="6">
        <v>0.24141515883632703</v>
      </c>
      <c r="I123" s="7">
        <f>SUMPRODUCT(Weights!$A$12:$F$12,C123:H123)</f>
        <v>0.10203532414792699</v>
      </c>
      <c r="J123" s="7"/>
      <c r="K123" s="44">
        <v>3.6941212578674248E-2</v>
      </c>
      <c r="L123" s="49">
        <f t="shared" si="6"/>
        <v>6.5094111569252738E-2</v>
      </c>
      <c r="M123" s="50">
        <f t="shared" si="7"/>
        <v>6.5094111569252738E-2</v>
      </c>
      <c r="N123" s="51">
        <f t="shared" si="8"/>
        <v>241</v>
      </c>
      <c r="O123" s="51"/>
      <c r="P123" s="45">
        <f t="shared" si="9"/>
        <v>118</v>
      </c>
      <c r="Q123" s="45">
        <f t="shared" si="10"/>
        <v>135</v>
      </c>
      <c r="R123" s="45">
        <f t="shared" si="11"/>
        <v>-17</v>
      </c>
    </row>
    <row r="124" spans="1:18" x14ac:dyDescent="0.3">
      <c r="A124" s="1" t="s">
        <v>662</v>
      </c>
      <c r="B124" s="3" t="s">
        <v>220</v>
      </c>
      <c r="C124" s="6">
        <v>0.92672621895177199</v>
      </c>
      <c r="D124" s="6">
        <v>-0.22865894071349055</v>
      </c>
      <c r="E124" s="6">
        <v>-0.27133643237659849</v>
      </c>
      <c r="F124" s="6">
        <v>-0.11046178240622519</v>
      </c>
      <c r="G124" s="6">
        <v>0.39909402895968227</v>
      </c>
      <c r="H124" s="6">
        <v>-0.38111606514766455</v>
      </c>
      <c r="I124" s="7">
        <f>SUMPRODUCT(Weights!$A$12:$F$12,C124:H124)</f>
        <v>9.8573132139107386E-2</v>
      </c>
      <c r="J124" s="7"/>
      <c r="K124" s="44">
        <v>-0.20301394505356207</v>
      </c>
      <c r="L124" s="49">
        <f t="shared" si="6"/>
        <v>0.30158707719266947</v>
      </c>
      <c r="M124" s="50">
        <f t="shared" si="7"/>
        <v>0.30158707719266947</v>
      </c>
      <c r="N124" s="51">
        <f t="shared" si="8"/>
        <v>20</v>
      </c>
      <c r="O124" s="51"/>
      <c r="P124" s="45">
        <f t="shared" si="9"/>
        <v>119</v>
      </c>
      <c r="Q124" s="45">
        <f t="shared" si="10"/>
        <v>278</v>
      </c>
      <c r="R124" s="45">
        <f t="shared" si="11"/>
        <v>-159</v>
      </c>
    </row>
    <row r="125" spans="1:18" x14ac:dyDescent="0.3">
      <c r="A125" s="1" t="s">
        <v>803</v>
      </c>
      <c r="B125" s="3" t="s">
        <v>359</v>
      </c>
      <c r="C125" s="6">
        <v>1.6955895238685978</v>
      </c>
      <c r="D125" s="6">
        <v>-0.7460064068259783</v>
      </c>
      <c r="E125" s="6">
        <v>-8.4569744832229884E-2</v>
      </c>
      <c r="F125" s="6">
        <v>-0.73743061042396996</v>
      </c>
      <c r="G125" s="6">
        <v>0.73650823440987623</v>
      </c>
      <c r="H125" s="6">
        <v>-0.44281744352772145</v>
      </c>
      <c r="I125" s="7">
        <f>SUMPRODUCT(Weights!$A$12:$F$12,C125:H125)</f>
        <v>9.5939530407604723E-2</v>
      </c>
      <c r="J125" s="7"/>
      <c r="K125" s="44">
        <v>-5.2735190979428234E-2</v>
      </c>
      <c r="L125" s="49">
        <f t="shared" si="6"/>
        <v>0.14867472138703297</v>
      </c>
      <c r="M125" s="50">
        <f t="shared" si="7"/>
        <v>0.14867472138703297</v>
      </c>
      <c r="N125" s="51">
        <f t="shared" si="8"/>
        <v>118</v>
      </c>
      <c r="O125" s="51"/>
      <c r="P125" s="45">
        <f t="shared" si="9"/>
        <v>120</v>
      </c>
      <c r="Q125" s="45">
        <f t="shared" si="10"/>
        <v>178</v>
      </c>
      <c r="R125" s="45">
        <f t="shared" si="11"/>
        <v>-58</v>
      </c>
    </row>
    <row r="126" spans="1:18" x14ac:dyDescent="0.3">
      <c r="A126" s="1" t="s">
        <v>845</v>
      </c>
      <c r="B126" s="3" t="s">
        <v>401</v>
      </c>
      <c r="C126" s="6">
        <v>-0.94749340043479691</v>
      </c>
      <c r="D126" s="6">
        <v>1.9054862757359452E-2</v>
      </c>
      <c r="E126" s="6">
        <v>-1.072061101559761</v>
      </c>
      <c r="F126" s="6">
        <v>1.6399562105835415</v>
      </c>
      <c r="G126" s="6">
        <v>0.71067060227604051</v>
      </c>
      <c r="H126" s="6">
        <v>1.3783033193071087E-2</v>
      </c>
      <c r="I126" s="7">
        <f>SUMPRODUCT(Weights!$A$12:$F$12,C126:H126)</f>
        <v>8.9473263007969886E-2</v>
      </c>
      <c r="J126" s="7"/>
      <c r="K126" s="44">
        <v>0.22814624738871814</v>
      </c>
      <c r="L126" s="49">
        <f t="shared" si="6"/>
        <v>-0.13867298438074827</v>
      </c>
      <c r="M126" s="50">
        <f t="shared" si="7"/>
        <v>0.13867298438074827</v>
      </c>
      <c r="N126" s="51">
        <f t="shared" si="8"/>
        <v>125</v>
      </c>
      <c r="O126" s="51"/>
      <c r="P126" s="45">
        <f t="shared" si="9"/>
        <v>121</v>
      </c>
      <c r="Q126" s="45">
        <f t="shared" si="10"/>
        <v>76</v>
      </c>
      <c r="R126" s="45">
        <f t="shared" si="11"/>
        <v>45</v>
      </c>
    </row>
    <row r="127" spans="1:18" x14ac:dyDescent="0.3">
      <c r="A127" s="1" t="s">
        <v>694</v>
      </c>
      <c r="B127" s="3" t="s">
        <v>252</v>
      </c>
      <c r="C127" s="6">
        <v>0.52054765680427895</v>
      </c>
      <c r="D127" s="6">
        <v>-0.21174756487082502</v>
      </c>
      <c r="E127" s="6">
        <v>0.6527163563884919</v>
      </c>
      <c r="F127" s="6">
        <v>-0.48207020657420568</v>
      </c>
      <c r="G127" s="6">
        <v>-0.29852869220478695</v>
      </c>
      <c r="H127" s="6">
        <v>0.70014729084030847</v>
      </c>
      <c r="I127" s="7">
        <f>SUMPRODUCT(Weights!$A$12:$F$12,C127:H127)</f>
        <v>8.8488855783436238E-2</v>
      </c>
      <c r="J127" s="7"/>
      <c r="K127" s="44">
        <v>0.41495756385837845</v>
      </c>
      <c r="L127" s="49">
        <f t="shared" si="6"/>
        <v>-0.32646870807494222</v>
      </c>
      <c r="M127" s="50">
        <f t="shared" si="7"/>
        <v>0.32646870807494222</v>
      </c>
      <c r="N127" s="51">
        <f t="shared" si="8"/>
        <v>13</v>
      </c>
      <c r="O127" s="51"/>
      <c r="P127" s="45">
        <f t="shared" si="9"/>
        <v>122</v>
      </c>
      <c r="Q127" s="45">
        <f t="shared" si="10"/>
        <v>39</v>
      </c>
      <c r="R127" s="45">
        <f t="shared" si="11"/>
        <v>83</v>
      </c>
    </row>
    <row r="128" spans="1:18" x14ac:dyDescent="0.3">
      <c r="A128" s="1" t="s">
        <v>767</v>
      </c>
      <c r="B128" s="3" t="s">
        <v>323</v>
      </c>
      <c r="C128" s="6">
        <v>0.72295189724671238</v>
      </c>
      <c r="D128" s="6">
        <v>-0.28732813161670129</v>
      </c>
      <c r="E128" s="6">
        <v>-0.30605701958032233</v>
      </c>
      <c r="F128" s="6">
        <v>-0.22111642475080495</v>
      </c>
      <c r="G128" s="6">
        <v>0.27864132139137343</v>
      </c>
      <c r="H128" s="6">
        <v>0.4844225718600812</v>
      </c>
      <c r="I128" s="7">
        <f>SUMPRODUCT(Weights!$A$12:$F$12,C128:H128)</f>
        <v>8.7231370633506999E-2</v>
      </c>
      <c r="J128" s="7"/>
      <c r="K128" s="44">
        <v>8.9222638976316604E-2</v>
      </c>
      <c r="L128" s="49">
        <f t="shared" si="6"/>
        <v>-1.9912683428096045E-3</v>
      </c>
      <c r="M128" s="50">
        <f t="shared" si="7"/>
        <v>1.9912683428096045E-3</v>
      </c>
      <c r="N128" s="51">
        <f t="shared" si="8"/>
        <v>398</v>
      </c>
      <c r="O128" s="51"/>
      <c r="P128" s="45">
        <f t="shared" si="9"/>
        <v>123</v>
      </c>
      <c r="Q128" s="45">
        <f t="shared" si="10"/>
        <v>107</v>
      </c>
      <c r="R128" s="45">
        <f t="shared" si="11"/>
        <v>16</v>
      </c>
    </row>
    <row r="129" spans="1:18" x14ac:dyDescent="0.3">
      <c r="A129" s="1" t="s">
        <v>587</v>
      </c>
      <c r="B129" s="3" t="s">
        <v>145</v>
      </c>
      <c r="C129" s="6">
        <v>0.27667928810479786</v>
      </c>
      <c r="D129" s="6">
        <v>0.3600186644505316</v>
      </c>
      <c r="E129" s="6">
        <v>5.771477874943181E-2</v>
      </c>
      <c r="F129" s="6">
        <v>0.21600721530586342</v>
      </c>
      <c r="G129" s="6">
        <v>-0.30598717129861303</v>
      </c>
      <c r="H129" s="6">
        <v>-0.47113337454020071</v>
      </c>
      <c r="I129" s="7">
        <f>SUMPRODUCT(Weights!$A$12:$F$12,C129:H129)</f>
        <v>8.6186837235841335E-2</v>
      </c>
      <c r="J129" s="7"/>
      <c r="K129" s="44">
        <v>1.3711869621400953E-2</v>
      </c>
      <c r="L129" s="49">
        <f t="shared" si="6"/>
        <v>7.2474967614440389E-2</v>
      </c>
      <c r="M129" s="50">
        <f t="shared" si="7"/>
        <v>7.2474967614440389E-2</v>
      </c>
      <c r="N129" s="51">
        <f t="shared" si="8"/>
        <v>219</v>
      </c>
      <c r="O129" s="51"/>
      <c r="P129" s="45">
        <f t="shared" si="9"/>
        <v>124</v>
      </c>
      <c r="Q129" s="45">
        <f t="shared" si="10"/>
        <v>147</v>
      </c>
      <c r="R129" s="45">
        <f t="shared" si="11"/>
        <v>-23</v>
      </c>
    </row>
    <row r="130" spans="1:18" x14ac:dyDescent="0.3">
      <c r="A130" s="1" t="s">
        <v>890</v>
      </c>
      <c r="B130" s="3" t="s">
        <v>446</v>
      </c>
      <c r="C130" s="6">
        <v>0.84978897960916311</v>
      </c>
      <c r="D130" s="6">
        <v>-0.10703729130133817</v>
      </c>
      <c r="E130" s="6">
        <v>-0.11983102283950849</v>
      </c>
      <c r="F130" s="6">
        <v>-0.2864953027284774</v>
      </c>
      <c r="G130" s="6">
        <v>0.22570559877232477</v>
      </c>
      <c r="H130" s="6">
        <v>-0.23802427970128953</v>
      </c>
      <c r="I130" s="7">
        <f>SUMPRODUCT(Weights!$A$12:$F$12,C130:H130)</f>
        <v>8.3330035535663025E-2</v>
      </c>
      <c r="J130" s="7"/>
      <c r="K130" s="44">
        <v>-0.10916754963864583</v>
      </c>
      <c r="L130" s="49">
        <f t="shared" si="6"/>
        <v>0.19249758517430887</v>
      </c>
      <c r="M130" s="50">
        <f t="shared" si="7"/>
        <v>0.19249758517430887</v>
      </c>
      <c r="N130" s="51">
        <f t="shared" si="8"/>
        <v>84</v>
      </c>
      <c r="O130" s="51"/>
      <c r="P130" s="45">
        <f t="shared" si="9"/>
        <v>125</v>
      </c>
      <c r="Q130" s="45">
        <f t="shared" si="10"/>
        <v>212</v>
      </c>
      <c r="R130" s="45">
        <f t="shared" si="11"/>
        <v>-87</v>
      </c>
    </row>
    <row r="131" spans="1:18" x14ac:dyDescent="0.3">
      <c r="A131" s="1" t="s">
        <v>578</v>
      </c>
      <c r="B131" s="3" t="s">
        <v>136</v>
      </c>
      <c r="C131" s="6">
        <v>0.85066779233036494</v>
      </c>
      <c r="D131" s="6">
        <v>0.2472490331870103</v>
      </c>
      <c r="E131" s="6">
        <v>-0.23546014690507894</v>
      </c>
      <c r="F131" s="6">
        <v>-0.32037354845323734</v>
      </c>
      <c r="G131" s="6">
        <v>-0.33955259901361357</v>
      </c>
      <c r="H131" s="6">
        <v>0.13152534946182726</v>
      </c>
      <c r="I131" s="7">
        <f>SUMPRODUCT(Weights!$A$12:$F$12,C131:H131)</f>
        <v>8.2409278471206424E-2</v>
      </c>
      <c r="J131" s="7"/>
      <c r="K131" s="44">
        <v>-5.5095456225714642E-2</v>
      </c>
      <c r="L131" s="49">
        <f t="shared" si="6"/>
        <v>0.13750473469692107</v>
      </c>
      <c r="M131" s="50">
        <f t="shared" si="7"/>
        <v>0.13750473469692107</v>
      </c>
      <c r="N131" s="51">
        <f t="shared" si="8"/>
        <v>129</v>
      </c>
      <c r="O131" s="51"/>
      <c r="P131" s="45">
        <f t="shared" si="9"/>
        <v>126</v>
      </c>
      <c r="Q131" s="45">
        <f t="shared" si="10"/>
        <v>182</v>
      </c>
      <c r="R131" s="45">
        <f t="shared" si="11"/>
        <v>-56</v>
      </c>
    </row>
    <row r="132" spans="1:18" x14ac:dyDescent="0.3">
      <c r="A132" s="1" t="s">
        <v>866</v>
      </c>
      <c r="B132" s="3" t="s">
        <v>422</v>
      </c>
      <c r="C132" s="6">
        <v>1.2913678951544618</v>
      </c>
      <c r="D132" s="6">
        <v>-0.36198463825935828</v>
      </c>
      <c r="E132" s="6">
        <v>-0.21493172679804634</v>
      </c>
      <c r="F132" s="6">
        <v>-0.22184970793551925</v>
      </c>
      <c r="G132" s="6">
        <v>0.2719167153596993</v>
      </c>
      <c r="H132" s="6">
        <v>-0.68326608866556826</v>
      </c>
      <c r="I132" s="7">
        <f>SUMPRODUCT(Weights!$A$12:$F$12,C132:H132)</f>
        <v>8.1727849209607975E-2</v>
      </c>
      <c r="J132" s="7"/>
      <c r="K132" s="44">
        <v>-0.1663039957434698</v>
      </c>
      <c r="L132" s="49">
        <f t="shared" si="6"/>
        <v>0.24803184495307778</v>
      </c>
      <c r="M132" s="50">
        <f t="shared" si="7"/>
        <v>0.24803184495307778</v>
      </c>
      <c r="N132" s="51">
        <f t="shared" si="8"/>
        <v>46</v>
      </c>
      <c r="O132" s="51"/>
      <c r="P132" s="45">
        <f t="shared" si="9"/>
        <v>127</v>
      </c>
      <c r="Q132" s="45">
        <f t="shared" si="10"/>
        <v>252</v>
      </c>
      <c r="R132" s="45">
        <f t="shared" si="11"/>
        <v>-125</v>
      </c>
    </row>
    <row r="133" spans="1:18" x14ac:dyDescent="0.3">
      <c r="A133" s="1" t="s">
        <v>480</v>
      </c>
      <c r="B133" s="3" t="s">
        <v>61</v>
      </c>
      <c r="C133" s="6">
        <v>0.28786263281882951</v>
      </c>
      <c r="D133" s="6">
        <v>0.64940498139873459</v>
      </c>
      <c r="E133" s="6">
        <v>0.77505232724497697</v>
      </c>
      <c r="F133" s="6">
        <v>-0.50796827257735644</v>
      </c>
      <c r="G133" s="6">
        <v>-1.0669499815834222</v>
      </c>
      <c r="H133" s="6">
        <v>0.37518589002400454</v>
      </c>
      <c r="I133" s="7">
        <f>SUMPRODUCT(Weights!$A$12:$F$12,C133:H133)</f>
        <v>7.9593809179675207E-2</v>
      </c>
      <c r="J133" s="7"/>
      <c r="K133" s="44">
        <v>0.25012355007597514</v>
      </c>
      <c r="L133" s="49">
        <f t="shared" si="6"/>
        <v>-0.17052974089629994</v>
      </c>
      <c r="M133" s="50">
        <f t="shared" si="7"/>
        <v>0.17052974089629994</v>
      </c>
      <c r="N133" s="51">
        <f t="shared" si="8"/>
        <v>102</v>
      </c>
      <c r="O133" s="51"/>
      <c r="P133" s="45">
        <f t="shared" si="9"/>
        <v>128</v>
      </c>
      <c r="Q133" s="45">
        <f t="shared" si="10"/>
        <v>68</v>
      </c>
      <c r="R133" s="45">
        <f t="shared" si="11"/>
        <v>60</v>
      </c>
    </row>
    <row r="134" spans="1:18" x14ac:dyDescent="0.3">
      <c r="A134" s="1" t="s">
        <v>561</v>
      </c>
      <c r="B134" s="3" t="s">
        <v>119</v>
      </c>
      <c r="C134" s="6">
        <v>9.9897507431615934E-2</v>
      </c>
      <c r="D134" s="6">
        <v>0.45933220617032311</v>
      </c>
      <c r="E134" s="6">
        <v>0.58625464001895167</v>
      </c>
      <c r="F134" s="6">
        <v>-0.23858419808337705</v>
      </c>
      <c r="G134" s="6">
        <v>-0.59457579246520043</v>
      </c>
      <c r="H134" s="6">
        <v>0.14623212657403825</v>
      </c>
      <c r="I134" s="7">
        <f>SUMPRODUCT(Weights!$A$12:$F$12,C134:H134)</f>
        <v>7.750414289417891E-2</v>
      </c>
      <c r="J134" s="7"/>
      <c r="K134" s="44">
        <v>6.325225350220709E-2</v>
      </c>
      <c r="L134" s="49">
        <f t="shared" ref="L134:L197" si="12">I134-K134</f>
        <v>1.425188939197182E-2</v>
      </c>
      <c r="M134" s="50">
        <f t="shared" ref="M134:M197" si="13">ABS(L134)</f>
        <v>1.425188939197182E-2</v>
      </c>
      <c r="N134" s="51">
        <f t="shared" ref="N134:N197" si="14">RANK(M134,M$6:M$408)</f>
        <v>357</v>
      </c>
      <c r="O134" s="51"/>
      <c r="P134" s="45">
        <f t="shared" ref="P134:P197" si="15">RANK(I134,I:I)</f>
        <v>129</v>
      </c>
      <c r="Q134" s="45">
        <f t="shared" ref="Q134:Q197" si="16">RANK(K134,K:K)</f>
        <v>123</v>
      </c>
      <c r="R134" s="45">
        <f t="shared" ref="R134:R197" si="17">P134-Q134</f>
        <v>6</v>
      </c>
    </row>
    <row r="135" spans="1:18" x14ac:dyDescent="0.3">
      <c r="A135" s="1" t="s">
        <v>600</v>
      </c>
      <c r="B135" s="3" t="s">
        <v>158</v>
      </c>
      <c r="C135" s="6">
        <v>0.49043729135925951</v>
      </c>
      <c r="D135" s="6">
        <v>8.9051130984389104E-2</v>
      </c>
      <c r="E135" s="6">
        <v>0.50858031284811223</v>
      </c>
      <c r="F135" s="6">
        <v>3.0138946612963399E-2</v>
      </c>
      <c r="G135" s="6">
        <v>-0.96042301188546131</v>
      </c>
      <c r="H135" s="6">
        <v>0.22483950998918895</v>
      </c>
      <c r="I135" s="7">
        <f>SUMPRODUCT(Weights!$A$12:$F$12,C135:H135)</f>
        <v>7.6633019934638946E-2</v>
      </c>
      <c r="J135" s="7"/>
      <c r="K135" s="44">
        <v>0.11434740161433592</v>
      </c>
      <c r="L135" s="49">
        <f t="shared" si="12"/>
        <v>-3.7714381679696971E-2</v>
      </c>
      <c r="M135" s="50">
        <f t="shared" si="13"/>
        <v>3.7714381679696971E-2</v>
      </c>
      <c r="N135" s="51">
        <f t="shared" si="14"/>
        <v>303</v>
      </c>
      <c r="O135" s="51"/>
      <c r="P135" s="45">
        <f t="shared" si="15"/>
        <v>130</v>
      </c>
      <c r="Q135" s="45">
        <f t="shared" si="16"/>
        <v>101</v>
      </c>
      <c r="R135" s="45">
        <f t="shared" si="17"/>
        <v>29</v>
      </c>
    </row>
    <row r="136" spans="1:18" x14ac:dyDescent="0.3">
      <c r="A136" s="1" t="s">
        <v>817</v>
      </c>
      <c r="B136" s="3" t="s">
        <v>373</v>
      </c>
      <c r="C136" s="6">
        <v>-0.59791656200649024</v>
      </c>
      <c r="D136" s="6">
        <v>-1.9112584362802609E-3</v>
      </c>
      <c r="E136" s="6">
        <v>-0.19258409874804627</v>
      </c>
      <c r="F136" s="6">
        <v>0.49103920727018924</v>
      </c>
      <c r="G136" s="6">
        <v>0.62255572759082844</v>
      </c>
      <c r="H136" s="6">
        <v>0.33144460015357535</v>
      </c>
      <c r="I136" s="7">
        <f>SUMPRODUCT(Weights!$A$12:$F$12,C136:H136)</f>
        <v>7.5882481707258601E-2</v>
      </c>
      <c r="J136" s="7"/>
      <c r="K136" s="44">
        <v>2.413266026091427E-2</v>
      </c>
      <c r="L136" s="49">
        <f t="shared" si="12"/>
        <v>5.1749821446344331E-2</v>
      </c>
      <c r="M136" s="50">
        <f t="shared" si="13"/>
        <v>5.1749821446344331E-2</v>
      </c>
      <c r="N136" s="51">
        <f t="shared" si="14"/>
        <v>268</v>
      </c>
      <c r="O136" s="51"/>
      <c r="P136" s="45">
        <f t="shared" si="15"/>
        <v>131</v>
      </c>
      <c r="Q136" s="45">
        <f t="shared" si="16"/>
        <v>141</v>
      </c>
      <c r="R136" s="45">
        <f t="shared" si="17"/>
        <v>-10</v>
      </c>
    </row>
    <row r="137" spans="1:18" x14ac:dyDescent="0.3">
      <c r="A137" s="1" t="s">
        <v>564</v>
      </c>
      <c r="B137" s="3" t="s">
        <v>122</v>
      </c>
      <c r="C137" s="6">
        <v>1.3770712754096226</v>
      </c>
      <c r="D137" s="6">
        <v>-0.52982195668466603</v>
      </c>
      <c r="E137" s="6">
        <v>0.37322307464554105</v>
      </c>
      <c r="F137" s="6">
        <v>-0.51024437907095177</v>
      </c>
      <c r="G137" s="6">
        <v>-6.7408422482839028E-2</v>
      </c>
      <c r="H137" s="6">
        <v>-0.42299245977857214</v>
      </c>
      <c r="I137" s="7">
        <f>SUMPRODUCT(Weights!$A$12:$F$12,C137:H137)</f>
        <v>7.0973939777349032E-2</v>
      </c>
      <c r="J137" s="7"/>
      <c r="K137" s="44">
        <v>-0.13066135149512145</v>
      </c>
      <c r="L137" s="49">
        <f t="shared" si="12"/>
        <v>0.20163529127247048</v>
      </c>
      <c r="M137" s="50">
        <f t="shared" si="13"/>
        <v>0.20163529127247048</v>
      </c>
      <c r="N137" s="51">
        <f t="shared" si="14"/>
        <v>76</v>
      </c>
      <c r="O137" s="51"/>
      <c r="P137" s="45">
        <f t="shared" si="15"/>
        <v>132</v>
      </c>
      <c r="Q137" s="45">
        <f t="shared" si="16"/>
        <v>227</v>
      </c>
      <c r="R137" s="45">
        <f t="shared" si="17"/>
        <v>-95</v>
      </c>
    </row>
    <row r="138" spans="1:18" x14ac:dyDescent="0.3">
      <c r="A138" s="1" t="s">
        <v>804</v>
      </c>
      <c r="B138" s="3" t="s">
        <v>360</v>
      </c>
      <c r="C138" s="6">
        <v>-0.9644195690913171</v>
      </c>
      <c r="D138" s="6">
        <v>0.27423914385090981</v>
      </c>
      <c r="E138" s="6">
        <v>-0.75058154350297379</v>
      </c>
      <c r="F138" s="6">
        <v>1.5922876787262101</v>
      </c>
      <c r="G138" s="6">
        <v>9.1829024080916921E-2</v>
      </c>
      <c r="H138" s="6">
        <v>-0.14008814018544621</v>
      </c>
      <c r="I138" s="7">
        <f>SUMPRODUCT(Weights!$A$12:$F$12,C138:H138)</f>
        <v>6.7599758765307424E-2</v>
      </c>
      <c r="J138" s="7"/>
      <c r="K138" s="44">
        <v>-8.9497978453068838E-2</v>
      </c>
      <c r="L138" s="49">
        <f t="shared" si="12"/>
        <v>0.15709773721837628</v>
      </c>
      <c r="M138" s="50">
        <f t="shared" si="13"/>
        <v>0.15709773721837628</v>
      </c>
      <c r="N138" s="51">
        <f t="shared" si="14"/>
        <v>113</v>
      </c>
      <c r="O138" s="51"/>
      <c r="P138" s="45">
        <f t="shared" si="15"/>
        <v>133</v>
      </c>
      <c r="Q138" s="45">
        <f t="shared" si="16"/>
        <v>203</v>
      </c>
      <c r="R138" s="45">
        <f t="shared" si="17"/>
        <v>-70</v>
      </c>
    </row>
    <row r="139" spans="1:18" x14ac:dyDescent="0.3">
      <c r="A139" s="1" t="s">
        <v>880</v>
      </c>
      <c r="B139" s="3" t="s">
        <v>436</v>
      </c>
      <c r="C139" s="6">
        <v>0.35239647752735104</v>
      </c>
      <c r="D139" s="6">
        <v>-0.32716928231184272</v>
      </c>
      <c r="E139" s="6">
        <v>-0.24434501994504471</v>
      </c>
      <c r="F139" s="6">
        <v>-0.29858940313806637</v>
      </c>
      <c r="G139" s="6">
        <v>0.63567587636367018</v>
      </c>
      <c r="H139" s="6">
        <v>0.62354523564306485</v>
      </c>
      <c r="I139" s="7">
        <f>SUMPRODUCT(Weights!$A$12:$F$12,C139:H139)</f>
        <v>6.6381710442588684E-2</v>
      </c>
      <c r="J139" s="7"/>
      <c r="K139" s="44">
        <v>3.7867051194920648E-2</v>
      </c>
      <c r="L139" s="49">
        <f t="shared" si="12"/>
        <v>2.8514659247668037E-2</v>
      </c>
      <c r="M139" s="50">
        <f t="shared" si="13"/>
        <v>2.8514659247668037E-2</v>
      </c>
      <c r="N139" s="51">
        <f t="shared" si="14"/>
        <v>320</v>
      </c>
      <c r="O139" s="51"/>
      <c r="P139" s="45">
        <f t="shared" si="15"/>
        <v>134</v>
      </c>
      <c r="Q139" s="45">
        <f t="shared" si="16"/>
        <v>134</v>
      </c>
      <c r="R139" s="45">
        <f t="shared" si="17"/>
        <v>0</v>
      </c>
    </row>
    <row r="140" spans="1:18" x14ac:dyDescent="0.3">
      <c r="A140" s="1" t="s">
        <v>567</v>
      </c>
      <c r="B140" s="3" t="s">
        <v>125</v>
      </c>
      <c r="C140" s="6">
        <v>0.97172475128716673</v>
      </c>
      <c r="D140" s="6">
        <v>-0.60702429740452657</v>
      </c>
      <c r="E140" s="6">
        <v>1.2696980913768328</v>
      </c>
      <c r="F140" s="6">
        <v>-0.8242831487246417</v>
      </c>
      <c r="G140" s="6">
        <v>0.23667620607308198</v>
      </c>
      <c r="H140" s="6">
        <v>-0.75139941464055138</v>
      </c>
      <c r="I140" s="7">
        <f>SUMPRODUCT(Weights!$A$12:$F$12,C140:H140)</f>
        <v>5.8899664185031786E-2</v>
      </c>
      <c r="J140" s="7"/>
      <c r="K140" s="44">
        <v>0.15336918336171546</v>
      </c>
      <c r="L140" s="49">
        <f t="shared" si="12"/>
        <v>-9.4469519176683669E-2</v>
      </c>
      <c r="M140" s="50">
        <f t="shared" si="13"/>
        <v>9.4469519176683669E-2</v>
      </c>
      <c r="N140" s="51">
        <f t="shared" si="14"/>
        <v>188</v>
      </c>
      <c r="O140" s="51"/>
      <c r="P140" s="45">
        <f t="shared" si="15"/>
        <v>135</v>
      </c>
      <c r="Q140" s="45">
        <f t="shared" si="16"/>
        <v>89</v>
      </c>
      <c r="R140" s="45">
        <f t="shared" si="17"/>
        <v>46</v>
      </c>
    </row>
    <row r="141" spans="1:18" x14ac:dyDescent="0.3">
      <c r="A141" s="1" t="s">
        <v>559</v>
      </c>
      <c r="B141" s="3" t="s">
        <v>117</v>
      </c>
      <c r="C141" s="6">
        <v>0.64112327927515356</v>
      </c>
      <c r="D141" s="6">
        <v>4.1856246833180955E-2</v>
      </c>
      <c r="E141" s="6">
        <v>-0.32435302951554257</v>
      </c>
      <c r="F141" s="6">
        <v>-2.2321137654894661E-2</v>
      </c>
      <c r="G141" s="6">
        <v>-0.37678204119073233</v>
      </c>
      <c r="H141" s="6">
        <v>0.2535456848422179</v>
      </c>
      <c r="I141" s="7">
        <f>SUMPRODUCT(Weights!$A$12:$F$12,C141:H141)</f>
        <v>5.231598556896852E-2</v>
      </c>
      <c r="J141" s="7"/>
      <c r="K141" s="44">
        <v>0.14688373112869751</v>
      </c>
      <c r="L141" s="49">
        <f t="shared" si="12"/>
        <v>-9.4567745559728994E-2</v>
      </c>
      <c r="M141" s="50">
        <f t="shared" si="13"/>
        <v>9.4567745559728994E-2</v>
      </c>
      <c r="N141" s="51">
        <f t="shared" si="14"/>
        <v>186</v>
      </c>
      <c r="O141" s="51"/>
      <c r="P141" s="45">
        <f t="shared" si="15"/>
        <v>136</v>
      </c>
      <c r="Q141" s="45">
        <f t="shared" si="16"/>
        <v>92</v>
      </c>
      <c r="R141" s="45">
        <f t="shared" si="17"/>
        <v>44</v>
      </c>
    </row>
    <row r="142" spans="1:18" x14ac:dyDescent="0.3">
      <c r="A142" s="1" t="s">
        <v>632</v>
      </c>
      <c r="B142" s="3" t="s">
        <v>190</v>
      </c>
      <c r="C142" s="6">
        <v>1.7476456919229215E-2</v>
      </c>
      <c r="D142" s="6">
        <v>-0.15346443432579812</v>
      </c>
      <c r="E142" s="6">
        <v>0.1612332922165034</v>
      </c>
      <c r="F142" s="6">
        <v>-0.18026774428827158</v>
      </c>
      <c r="G142" s="6">
        <v>0.74767220531227996</v>
      </c>
      <c r="H142" s="6">
        <v>-0.27132058515465235</v>
      </c>
      <c r="I142" s="7">
        <f>SUMPRODUCT(Weights!$A$12:$F$12,C142:H142)</f>
        <v>4.5952621774884156E-2</v>
      </c>
      <c r="J142" s="7"/>
      <c r="K142" s="44">
        <v>-0.12241803733299955</v>
      </c>
      <c r="L142" s="49">
        <f t="shared" si="12"/>
        <v>0.16837065910788371</v>
      </c>
      <c r="M142" s="50">
        <f t="shared" si="13"/>
        <v>0.16837065910788371</v>
      </c>
      <c r="N142" s="51">
        <f t="shared" si="14"/>
        <v>103</v>
      </c>
      <c r="O142" s="51"/>
      <c r="P142" s="45">
        <f t="shared" si="15"/>
        <v>137</v>
      </c>
      <c r="Q142" s="45">
        <f t="shared" si="16"/>
        <v>222</v>
      </c>
      <c r="R142" s="45">
        <f t="shared" si="17"/>
        <v>-85</v>
      </c>
    </row>
    <row r="143" spans="1:18" x14ac:dyDescent="0.3">
      <c r="A143" s="1" t="s">
        <v>637</v>
      </c>
      <c r="B143" s="3" t="s">
        <v>195</v>
      </c>
      <c r="C143" s="6">
        <v>-0.61454791293431965</v>
      </c>
      <c r="D143" s="6">
        <v>2.7069194180503464E-2</v>
      </c>
      <c r="E143" s="6">
        <v>4.3943836574052708E-2</v>
      </c>
      <c r="F143" s="6">
        <v>1.2841261283123637</v>
      </c>
      <c r="G143" s="6">
        <v>-0.42133535457026783</v>
      </c>
      <c r="H143" s="6">
        <v>-0.36931829755488488</v>
      </c>
      <c r="I143" s="7">
        <f>SUMPRODUCT(Weights!$A$12:$F$12,C143:H143)</f>
        <v>4.5788924456788754E-2</v>
      </c>
      <c r="J143" s="7"/>
      <c r="K143" s="44">
        <v>0.13665245206482596</v>
      </c>
      <c r="L143" s="49">
        <f t="shared" si="12"/>
        <v>-9.0863527608037203E-2</v>
      </c>
      <c r="M143" s="50">
        <f t="shared" si="13"/>
        <v>9.0863527608037203E-2</v>
      </c>
      <c r="N143" s="51">
        <f t="shared" si="14"/>
        <v>192</v>
      </c>
      <c r="O143" s="51"/>
      <c r="P143" s="45">
        <f t="shared" si="15"/>
        <v>138</v>
      </c>
      <c r="Q143" s="45">
        <f t="shared" si="16"/>
        <v>96</v>
      </c>
      <c r="R143" s="45">
        <f t="shared" si="17"/>
        <v>42</v>
      </c>
    </row>
    <row r="144" spans="1:18" x14ac:dyDescent="0.3">
      <c r="A144" s="1" t="s">
        <v>887</v>
      </c>
      <c r="B144" s="3" t="s">
        <v>443</v>
      </c>
      <c r="C144" s="6">
        <v>0.99498129890473164</v>
      </c>
      <c r="D144" s="6">
        <v>-0.43783560923956938</v>
      </c>
      <c r="E144" s="6">
        <v>0.2362957364723095</v>
      </c>
      <c r="F144" s="6">
        <v>-0.63135607430977259</v>
      </c>
      <c r="G144" s="6">
        <v>0.39074814116070095</v>
      </c>
      <c r="H144" s="6">
        <v>-0.3362984180770256</v>
      </c>
      <c r="I144" s="7">
        <f>SUMPRODUCT(Weights!$A$12:$F$12,C144:H144)</f>
        <v>4.5584662908326946E-2</v>
      </c>
      <c r="J144" s="7"/>
      <c r="K144" s="44">
        <v>-9.7193810703967119E-3</v>
      </c>
      <c r="L144" s="49">
        <f t="shared" si="12"/>
        <v>5.5304043978723655E-2</v>
      </c>
      <c r="M144" s="50">
        <f t="shared" si="13"/>
        <v>5.5304043978723655E-2</v>
      </c>
      <c r="N144" s="51">
        <f t="shared" si="14"/>
        <v>263</v>
      </c>
      <c r="O144" s="51"/>
      <c r="P144" s="45">
        <f t="shared" si="15"/>
        <v>139</v>
      </c>
      <c r="Q144" s="45">
        <f t="shared" si="16"/>
        <v>156</v>
      </c>
      <c r="R144" s="45">
        <f t="shared" si="17"/>
        <v>-17</v>
      </c>
    </row>
    <row r="145" spans="1:18" x14ac:dyDescent="0.3">
      <c r="A145" s="1" t="s">
        <v>864</v>
      </c>
      <c r="B145" s="3" t="s">
        <v>420</v>
      </c>
      <c r="C145" s="6">
        <v>0.60591194851948127</v>
      </c>
      <c r="D145" s="6">
        <v>-5.7772335900623251E-2</v>
      </c>
      <c r="E145" s="6">
        <v>-4.1892723807209958E-2</v>
      </c>
      <c r="F145" s="6">
        <v>-0.35817245684160348</v>
      </c>
      <c r="G145" s="6">
        <v>-8.9658053560672732E-2</v>
      </c>
      <c r="H145" s="6">
        <v>0.25706672243301998</v>
      </c>
      <c r="I145" s="7">
        <f>SUMPRODUCT(Weights!$A$12:$F$12,C145:H145)</f>
        <v>4.3967486793570508E-2</v>
      </c>
      <c r="J145" s="7"/>
      <c r="K145" s="44">
        <v>5.9815143873407806E-2</v>
      </c>
      <c r="L145" s="49">
        <f t="shared" si="12"/>
        <v>-1.5847657079837298E-2</v>
      </c>
      <c r="M145" s="50">
        <f t="shared" si="13"/>
        <v>1.5847657079837298E-2</v>
      </c>
      <c r="N145" s="51">
        <f t="shared" si="14"/>
        <v>353</v>
      </c>
      <c r="O145" s="51"/>
      <c r="P145" s="45">
        <f t="shared" si="15"/>
        <v>140</v>
      </c>
      <c r="Q145" s="45">
        <f t="shared" si="16"/>
        <v>127</v>
      </c>
      <c r="R145" s="45">
        <f t="shared" si="17"/>
        <v>13</v>
      </c>
    </row>
    <row r="146" spans="1:18" x14ac:dyDescent="0.3">
      <c r="A146" s="1" t="s">
        <v>839</v>
      </c>
      <c r="B146" s="3" t="s">
        <v>395</v>
      </c>
      <c r="C146" s="6">
        <v>-1.4076451835118233</v>
      </c>
      <c r="D146" s="6">
        <v>0.74980141300863368</v>
      </c>
      <c r="E146" s="6">
        <v>-0.19046660179248667</v>
      </c>
      <c r="F146" s="6">
        <v>0.63076177460143079</v>
      </c>
      <c r="G146" s="6">
        <v>0.63303843521975089</v>
      </c>
      <c r="H146" s="6">
        <v>-0.17545903221919268</v>
      </c>
      <c r="I146" s="7">
        <f>SUMPRODUCT(Weights!$A$12:$F$12,C146:H146)</f>
        <v>4.3423472611818621E-2</v>
      </c>
      <c r="J146" s="7"/>
      <c r="K146" s="44">
        <v>3.0884851884768826E-2</v>
      </c>
      <c r="L146" s="49">
        <f t="shared" si="12"/>
        <v>1.2538620727049796E-2</v>
      </c>
      <c r="M146" s="50">
        <f t="shared" si="13"/>
        <v>1.2538620727049796E-2</v>
      </c>
      <c r="N146" s="51">
        <f t="shared" si="14"/>
        <v>364</v>
      </c>
      <c r="O146" s="51"/>
      <c r="P146" s="45">
        <f t="shared" si="15"/>
        <v>141</v>
      </c>
      <c r="Q146" s="45">
        <f t="shared" si="16"/>
        <v>138</v>
      </c>
      <c r="R146" s="45">
        <f t="shared" si="17"/>
        <v>3</v>
      </c>
    </row>
    <row r="147" spans="1:18" x14ac:dyDescent="0.3">
      <c r="A147" s="1" t="s">
        <v>514</v>
      </c>
      <c r="B147" s="3" t="s">
        <v>78</v>
      </c>
      <c r="C147" s="6">
        <v>-0.56178533260990837</v>
      </c>
      <c r="D147" s="6">
        <v>0.53405145409612353</v>
      </c>
      <c r="E147" s="6">
        <v>1.2526956748614697</v>
      </c>
      <c r="F147" s="6">
        <v>-0.34381991213717134</v>
      </c>
      <c r="G147" s="6">
        <v>-0.58189524425022587</v>
      </c>
      <c r="H147" s="6">
        <v>0.1613411958356506</v>
      </c>
      <c r="I147" s="7">
        <f>SUMPRODUCT(Weights!$A$12:$F$12,C147:H147)</f>
        <v>4.2443426045060392E-2</v>
      </c>
      <c r="J147" s="7"/>
      <c r="K147" s="44">
        <v>0.32928920058901329</v>
      </c>
      <c r="L147" s="49">
        <f t="shared" si="12"/>
        <v>-0.28684577454395288</v>
      </c>
      <c r="M147" s="50">
        <f t="shared" si="13"/>
        <v>0.28684577454395288</v>
      </c>
      <c r="N147" s="51">
        <f t="shared" si="14"/>
        <v>25</v>
      </c>
      <c r="O147" s="51"/>
      <c r="P147" s="45">
        <f t="shared" si="15"/>
        <v>142</v>
      </c>
      <c r="Q147" s="45">
        <f t="shared" si="16"/>
        <v>54</v>
      </c>
      <c r="R147" s="45">
        <f t="shared" si="17"/>
        <v>88</v>
      </c>
    </row>
    <row r="148" spans="1:18" x14ac:dyDescent="0.3">
      <c r="A148" s="1" t="s">
        <v>569</v>
      </c>
      <c r="B148" s="3" t="s">
        <v>127</v>
      </c>
      <c r="C148" s="6">
        <v>-0.9585270224054232</v>
      </c>
      <c r="D148" s="6">
        <v>0.14626454603020525</v>
      </c>
      <c r="E148" s="6">
        <v>1.1027435649583389E-2</v>
      </c>
      <c r="F148" s="6">
        <v>-0.18592572943816682</v>
      </c>
      <c r="G148" s="6">
        <v>1.6623247337128342</v>
      </c>
      <c r="H148" s="6">
        <v>-0.11480955869190709</v>
      </c>
      <c r="I148" s="7">
        <f>SUMPRODUCT(Weights!$A$12:$F$12,C148:H148)</f>
        <v>3.9884228372494973E-2</v>
      </c>
      <c r="J148" s="7"/>
      <c r="K148" s="44">
        <v>0.24055274614242977</v>
      </c>
      <c r="L148" s="49">
        <f t="shared" si="12"/>
        <v>-0.2006685177699348</v>
      </c>
      <c r="M148" s="50">
        <f t="shared" si="13"/>
        <v>0.2006685177699348</v>
      </c>
      <c r="N148" s="51">
        <f t="shared" si="14"/>
        <v>79</v>
      </c>
      <c r="O148" s="51"/>
      <c r="P148" s="45">
        <f t="shared" si="15"/>
        <v>143</v>
      </c>
      <c r="Q148" s="45">
        <f t="shared" si="16"/>
        <v>72</v>
      </c>
      <c r="R148" s="45">
        <f t="shared" si="17"/>
        <v>71</v>
      </c>
    </row>
    <row r="149" spans="1:18" x14ac:dyDescent="0.3">
      <c r="A149" s="1" t="s">
        <v>582</v>
      </c>
      <c r="B149" s="3" t="s">
        <v>140</v>
      </c>
      <c r="C149" s="6">
        <v>0.25805643432266112</v>
      </c>
      <c r="D149" s="6">
        <v>0.38951914578566121</v>
      </c>
      <c r="E149" s="6">
        <v>0.33910336765991833</v>
      </c>
      <c r="F149" s="6">
        <v>-0.56666800406265516</v>
      </c>
      <c r="G149" s="6">
        <v>-0.54924551460949855</v>
      </c>
      <c r="H149" s="6">
        <v>0.54544253909670914</v>
      </c>
      <c r="I149" s="7">
        <f>SUMPRODUCT(Weights!$A$12:$F$12,C149:H149)</f>
        <v>3.9204447076367339E-2</v>
      </c>
      <c r="J149" s="7"/>
      <c r="K149" s="44">
        <v>0.20498115163814085</v>
      </c>
      <c r="L149" s="49">
        <f t="shared" si="12"/>
        <v>-0.16577670456177351</v>
      </c>
      <c r="M149" s="50">
        <f t="shared" si="13"/>
        <v>0.16577670456177351</v>
      </c>
      <c r="N149" s="51">
        <f t="shared" si="14"/>
        <v>105</v>
      </c>
      <c r="O149" s="51"/>
      <c r="P149" s="45">
        <f t="shared" si="15"/>
        <v>144</v>
      </c>
      <c r="Q149" s="45">
        <f t="shared" si="16"/>
        <v>79</v>
      </c>
      <c r="R149" s="45">
        <f t="shared" si="17"/>
        <v>65</v>
      </c>
    </row>
    <row r="150" spans="1:18" x14ac:dyDescent="0.3">
      <c r="A150" s="1" t="s">
        <v>652</v>
      </c>
      <c r="B150" s="3" t="s">
        <v>210</v>
      </c>
      <c r="C150" s="6">
        <v>1.5046402135666315</v>
      </c>
      <c r="D150" s="6">
        <v>-0.10948640506317064</v>
      </c>
      <c r="E150" s="6">
        <v>-0.19292385353136743</v>
      </c>
      <c r="F150" s="6">
        <v>-0.37212569627048092</v>
      </c>
      <c r="G150" s="6">
        <v>-1.035720055584038</v>
      </c>
      <c r="H150" s="6">
        <v>0.15933874685804475</v>
      </c>
      <c r="I150" s="7">
        <f>SUMPRODUCT(Weights!$A$12:$F$12,C150:H150)</f>
        <v>3.6242910765089668E-2</v>
      </c>
      <c r="J150" s="7"/>
      <c r="K150" s="44">
        <v>-0.12456943286150331</v>
      </c>
      <c r="L150" s="49">
        <f t="shared" si="12"/>
        <v>0.16081234362659297</v>
      </c>
      <c r="M150" s="50">
        <f t="shared" si="13"/>
        <v>0.16081234362659297</v>
      </c>
      <c r="N150" s="51">
        <f t="shared" si="14"/>
        <v>110</v>
      </c>
      <c r="O150" s="51"/>
      <c r="P150" s="45">
        <f t="shared" si="15"/>
        <v>145</v>
      </c>
      <c r="Q150" s="45">
        <f t="shared" si="16"/>
        <v>225</v>
      </c>
      <c r="R150" s="45">
        <f t="shared" si="17"/>
        <v>-80</v>
      </c>
    </row>
    <row r="151" spans="1:18" x14ac:dyDescent="0.3">
      <c r="A151" s="1" t="s">
        <v>670</v>
      </c>
      <c r="B151" s="3" t="s">
        <v>228</v>
      </c>
      <c r="C151" s="6">
        <v>0.6989802148441342</v>
      </c>
      <c r="D151" s="6">
        <v>-0.30423910062939996</v>
      </c>
      <c r="E151" s="6">
        <v>0.17859939188749635</v>
      </c>
      <c r="F151" s="6">
        <v>-0.51392906486323242</v>
      </c>
      <c r="G151" s="6">
        <v>-0.11957578438011249</v>
      </c>
      <c r="H151" s="6">
        <v>0.48542404520297489</v>
      </c>
      <c r="I151" s="7">
        <f>SUMPRODUCT(Weights!$A$12:$F$12,C151:H151)</f>
        <v>3.3558355516705413E-2</v>
      </c>
      <c r="J151" s="7"/>
      <c r="K151" s="44">
        <v>0.26513352758950526</v>
      </c>
      <c r="L151" s="49">
        <f t="shared" si="12"/>
        <v>-0.23157517207279985</v>
      </c>
      <c r="M151" s="50">
        <f t="shared" si="13"/>
        <v>0.23157517207279985</v>
      </c>
      <c r="N151" s="51">
        <f t="shared" si="14"/>
        <v>57</v>
      </c>
      <c r="O151" s="51"/>
      <c r="P151" s="45">
        <f t="shared" si="15"/>
        <v>146</v>
      </c>
      <c r="Q151" s="45">
        <f t="shared" si="16"/>
        <v>64</v>
      </c>
      <c r="R151" s="45">
        <f t="shared" si="17"/>
        <v>82</v>
      </c>
    </row>
    <row r="152" spans="1:18" x14ac:dyDescent="0.3">
      <c r="A152" s="1" t="s">
        <v>666</v>
      </c>
      <c r="B152" s="3" t="s">
        <v>224</v>
      </c>
      <c r="C152" s="6">
        <v>-0.99298826940890916</v>
      </c>
      <c r="D152" s="6">
        <v>-0.10739438526127099</v>
      </c>
      <c r="E152" s="6">
        <v>-0.14900960779031164</v>
      </c>
      <c r="F152" s="6">
        <v>1.4535156264699909</v>
      </c>
      <c r="G152" s="6">
        <v>-0.12076532393757872</v>
      </c>
      <c r="H152" s="6">
        <v>-6.2757088711875714E-2</v>
      </c>
      <c r="I152" s="7">
        <f>SUMPRODUCT(Weights!$A$12:$F$12,C152:H152)</f>
        <v>2.3884645729590964E-2</v>
      </c>
      <c r="J152" s="7"/>
      <c r="K152" s="44">
        <v>-0.2605798880598752</v>
      </c>
      <c r="L152" s="49">
        <f t="shared" si="12"/>
        <v>0.28446453378946618</v>
      </c>
      <c r="M152" s="50">
        <f t="shared" si="13"/>
        <v>0.28446453378946618</v>
      </c>
      <c r="N152" s="51">
        <f t="shared" si="14"/>
        <v>28</v>
      </c>
      <c r="O152" s="51"/>
      <c r="P152" s="45">
        <f t="shared" si="15"/>
        <v>147</v>
      </c>
      <c r="Q152" s="45">
        <f t="shared" si="16"/>
        <v>319</v>
      </c>
      <c r="R152" s="45">
        <f t="shared" si="17"/>
        <v>-172</v>
      </c>
    </row>
    <row r="153" spans="1:18" x14ac:dyDescent="0.3">
      <c r="A153" s="1" t="s">
        <v>761</v>
      </c>
      <c r="B153" s="3" t="s">
        <v>317</v>
      </c>
      <c r="C153" s="6">
        <v>0.44441828823462526</v>
      </c>
      <c r="D153" s="6">
        <v>0.23453417759848658</v>
      </c>
      <c r="E153" s="6">
        <v>0.18460673433135216</v>
      </c>
      <c r="F153" s="6">
        <v>-0.50782161944239668</v>
      </c>
      <c r="G153" s="6">
        <v>-0.29655459031444248</v>
      </c>
      <c r="H153" s="6">
        <v>5.2821245905696201E-2</v>
      </c>
      <c r="I153" s="7">
        <f>SUMPRODUCT(Weights!$A$12:$F$12,C153:H153)</f>
        <v>2.2716115471249125E-2</v>
      </c>
      <c r="J153" s="7"/>
      <c r="K153" s="44">
        <v>-6.9833698920455461E-2</v>
      </c>
      <c r="L153" s="49">
        <f t="shared" si="12"/>
        <v>9.2549814391704593E-2</v>
      </c>
      <c r="M153" s="50">
        <f t="shared" si="13"/>
        <v>9.2549814391704593E-2</v>
      </c>
      <c r="N153" s="51">
        <f t="shared" si="14"/>
        <v>190</v>
      </c>
      <c r="O153" s="51"/>
      <c r="P153" s="45">
        <f t="shared" si="15"/>
        <v>148</v>
      </c>
      <c r="Q153" s="45">
        <f t="shared" si="16"/>
        <v>191</v>
      </c>
      <c r="R153" s="45">
        <f t="shared" si="17"/>
        <v>-43</v>
      </c>
    </row>
    <row r="154" spans="1:18" x14ac:dyDescent="0.3">
      <c r="A154" s="1" t="s">
        <v>615</v>
      </c>
      <c r="B154" s="3" t="s">
        <v>173</v>
      </c>
      <c r="C154" s="6">
        <v>0.86190561109148822</v>
      </c>
      <c r="D154" s="6">
        <v>-0.19261627545433319</v>
      </c>
      <c r="E154" s="6">
        <v>-7.5630631520527514E-2</v>
      </c>
      <c r="F154" s="6">
        <v>-0.3131134200695036</v>
      </c>
      <c r="G154" s="6">
        <v>-0.21915333982779514</v>
      </c>
      <c r="H154" s="6">
        <v>-8.6836984608596762E-2</v>
      </c>
      <c r="I154" s="7">
        <f>SUMPRODUCT(Weights!$A$12:$F$12,C154:H154)</f>
        <v>1.833388895042223E-2</v>
      </c>
      <c r="J154" s="7"/>
      <c r="K154" s="44">
        <v>-0.18849344468535195</v>
      </c>
      <c r="L154" s="49">
        <f t="shared" si="12"/>
        <v>0.20682733363577419</v>
      </c>
      <c r="M154" s="50">
        <f t="shared" si="13"/>
        <v>0.20682733363577419</v>
      </c>
      <c r="N154" s="51">
        <f t="shared" si="14"/>
        <v>70</v>
      </c>
      <c r="O154" s="51"/>
      <c r="P154" s="45">
        <f t="shared" si="15"/>
        <v>149</v>
      </c>
      <c r="Q154" s="45">
        <f t="shared" si="16"/>
        <v>273</v>
      </c>
      <c r="R154" s="45">
        <f t="shared" si="17"/>
        <v>-124</v>
      </c>
    </row>
    <row r="155" spans="1:18" x14ac:dyDescent="0.3">
      <c r="A155" s="1" t="s">
        <v>646</v>
      </c>
      <c r="B155" s="3" t="s">
        <v>204</v>
      </c>
      <c r="C155" s="6">
        <v>-1.2322517967066164</v>
      </c>
      <c r="D155" s="6">
        <v>0.12293417223527033</v>
      </c>
      <c r="E155" s="6">
        <v>-0.26740053354073123</v>
      </c>
      <c r="F155" s="6">
        <v>9.4105570150004092E-2</v>
      </c>
      <c r="G155" s="6">
        <v>1.667115211048122</v>
      </c>
      <c r="H155" s="6">
        <v>7.8789648154981143E-2</v>
      </c>
      <c r="I155" s="7">
        <f>SUMPRODUCT(Weights!$A$12:$F$12,C155:H155)</f>
        <v>1.479375557733832E-2</v>
      </c>
      <c r="J155" s="7"/>
      <c r="K155" s="44">
        <v>2.7604254358074558E-2</v>
      </c>
      <c r="L155" s="49">
        <f t="shared" si="12"/>
        <v>-1.2810498780736238E-2</v>
      </c>
      <c r="M155" s="50">
        <f t="shared" si="13"/>
        <v>1.2810498780736238E-2</v>
      </c>
      <c r="N155" s="51">
        <f t="shared" si="14"/>
        <v>363</v>
      </c>
      <c r="O155" s="51"/>
      <c r="P155" s="45">
        <f t="shared" si="15"/>
        <v>150</v>
      </c>
      <c r="Q155" s="45">
        <f t="shared" si="16"/>
        <v>140</v>
      </c>
      <c r="R155" s="45">
        <f t="shared" si="17"/>
        <v>10</v>
      </c>
    </row>
    <row r="156" spans="1:18" x14ac:dyDescent="0.3">
      <c r="A156" s="1" t="s">
        <v>580</v>
      </c>
      <c r="B156" s="3" t="s">
        <v>138</v>
      </c>
      <c r="C156" s="6">
        <v>0.56386009726386366</v>
      </c>
      <c r="D156" s="6">
        <v>-0.13635003147670705</v>
      </c>
      <c r="E156" s="6">
        <v>-0.2088081903099393</v>
      </c>
      <c r="F156" s="6">
        <v>-1.5970569300199442E-2</v>
      </c>
      <c r="G156" s="6">
        <v>-0.18373363807379306</v>
      </c>
      <c r="H156" s="6">
        <v>-8.9400331264544455E-2</v>
      </c>
      <c r="I156" s="7">
        <f>SUMPRODUCT(Weights!$A$12:$F$12,C156:H156)</f>
        <v>1.4486591913377143E-2</v>
      </c>
      <c r="J156" s="7"/>
      <c r="K156" s="44">
        <v>-5.6150966959468217E-2</v>
      </c>
      <c r="L156" s="49">
        <f t="shared" si="12"/>
        <v>7.0637558872845355E-2</v>
      </c>
      <c r="M156" s="50">
        <f t="shared" si="13"/>
        <v>7.0637558872845355E-2</v>
      </c>
      <c r="N156" s="51">
        <f t="shared" si="14"/>
        <v>223</v>
      </c>
      <c r="O156" s="51"/>
      <c r="P156" s="45">
        <f t="shared" si="15"/>
        <v>151</v>
      </c>
      <c r="Q156" s="45">
        <f t="shared" si="16"/>
        <v>183</v>
      </c>
      <c r="R156" s="45">
        <f t="shared" si="17"/>
        <v>-32</v>
      </c>
    </row>
    <row r="157" spans="1:18" x14ac:dyDescent="0.3">
      <c r="A157" s="1" t="s">
        <v>490</v>
      </c>
      <c r="B157" s="3" t="s">
        <v>66</v>
      </c>
      <c r="C157" s="6">
        <v>-8.0582885737436882E-2</v>
      </c>
      <c r="D157" s="6">
        <v>-2.8030413346294761E-2</v>
      </c>
      <c r="E157" s="6">
        <v>0.43473571504074254</v>
      </c>
      <c r="F157" s="6">
        <v>0.26907914049084208</v>
      </c>
      <c r="G157" s="6">
        <v>-0.5127220517220421</v>
      </c>
      <c r="H157" s="6">
        <v>-0.11078555564105171</v>
      </c>
      <c r="I157" s="7">
        <f>SUMPRODUCT(Weights!$A$12:$F$12,C157:H157)</f>
        <v>9.3166622151219774E-3</v>
      </c>
      <c r="J157" s="7"/>
      <c r="K157" s="44">
        <v>7.6815149042676167E-2</v>
      </c>
      <c r="L157" s="49">
        <f t="shared" si="12"/>
        <v>-6.7498486827554188E-2</v>
      </c>
      <c r="M157" s="50">
        <f t="shared" si="13"/>
        <v>6.7498486827554188E-2</v>
      </c>
      <c r="N157" s="51">
        <f t="shared" si="14"/>
        <v>230</v>
      </c>
      <c r="O157" s="51"/>
      <c r="P157" s="45">
        <f t="shared" si="15"/>
        <v>152</v>
      </c>
      <c r="Q157" s="45">
        <f t="shared" si="16"/>
        <v>116</v>
      </c>
      <c r="R157" s="45">
        <f t="shared" si="17"/>
        <v>36</v>
      </c>
    </row>
    <row r="158" spans="1:18" x14ac:dyDescent="0.3">
      <c r="A158" s="1" t="s">
        <v>524</v>
      </c>
      <c r="B158" s="3" t="s">
        <v>83</v>
      </c>
      <c r="C158" s="6">
        <v>0.33683531466471184</v>
      </c>
      <c r="D158" s="6">
        <v>0.30977411954825484</v>
      </c>
      <c r="E158" s="6">
        <v>0.66723237794462242</v>
      </c>
      <c r="F158" s="6">
        <v>-0.65123238350045765</v>
      </c>
      <c r="G158" s="6">
        <v>-0.87180752973900222</v>
      </c>
      <c r="H158" s="6">
        <v>0.39389000165814658</v>
      </c>
      <c r="I158" s="7">
        <f>SUMPRODUCT(Weights!$A$12:$F$12,C158:H158)</f>
        <v>7.7781375391594992E-3</v>
      </c>
      <c r="J158" s="7"/>
      <c r="K158" s="44">
        <v>0.20395814344250368</v>
      </c>
      <c r="L158" s="49">
        <f t="shared" si="12"/>
        <v>-0.19618000590334417</v>
      </c>
      <c r="M158" s="50">
        <f t="shared" si="13"/>
        <v>0.19618000590334417</v>
      </c>
      <c r="N158" s="51">
        <f t="shared" si="14"/>
        <v>82</v>
      </c>
      <c r="O158" s="51"/>
      <c r="P158" s="45">
        <f t="shared" si="15"/>
        <v>153</v>
      </c>
      <c r="Q158" s="45">
        <f t="shared" si="16"/>
        <v>80</v>
      </c>
      <c r="R158" s="45">
        <f t="shared" si="17"/>
        <v>73</v>
      </c>
    </row>
    <row r="159" spans="1:18" x14ac:dyDescent="0.3">
      <c r="A159" s="1" t="s">
        <v>703</v>
      </c>
      <c r="B159" s="3" t="s">
        <v>261</v>
      </c>
      <c r="C159" s="6">
        <v>1.1297137212183141</v>
      </c>
      <c r="D159" s="6">
        <v>-0.54306984025287774</v>
      </c>
      <c r="E159" s="6">
        <v>9.8435838951066237E-2</v>
      </c>
      <c r="F159" s="6">
        <v>-0.36327239119775934</v>
      </c>
      <c r="G159" s="6">
        <v>-0.35234445349487564</v>
      </c>
      <c r="H159" s="6">
        <v>-4.3314224687714259E-3</v>
      </c>
      <c r="I159" s="7">
        <f>SUMPRODUCT(Weights!$A$12:$F$12,C159:H159)</f>
        <v>6.1548635250868716E-3</v>
      </c>
      <c r="J159" s="7"/>
      <c r="K159" s="44">
        <v>-0.27726755878459558</v>
      </c>
      <c r="L159" s="49">
        <f t="shared" si="12"/>
        <v>0.28342242230968245</v>
      </c>
      <c r="M159" s="50">
        <f t="shared" si="13"/>
        <v>0.28342242230968245</v>
      </c>
      <c r="N159" s="51">
        <f t="shared" si="14"/>
        <v>29</v>
      </c>
      <c r="O159" s="51"/>
      <c r="P159" s="45">
        <f t="shared" si="15"/>
        <v>154</v>
      </c>
      <c r="Q159" s="45">
        <f t="shared" si="16"/>
        <v>336</v>
      </c>
      <c r="R159" s="45">
        <f t="shared" si="17"/>
        <v>-182</v>
      </c>
    </row>
    <row r="160" spans="1:18" x14ac:dyDescent="0.3">
      <c r="A160" s="1" t="s">
        <v>876</v>
      </c>
      <c r="B160" s="3" t="s">
        <v>432</v>
      </c>
      <c r="C160" s="6">
        <v>0.69484176282767662</v>
      </c>
      <c r="D160" s="6">
        <v>0.44404414930787617</v>
      </c>
      <c r="E160" s="6">
        <v>0.22389753501797022</v>
      </c>
      <c r="F160" s="6">
        <v>-0.70649323949728082</v>
      </c>
      <c r="G160" s="6">
        <v>-0.95690613854658224</v>
      </c>
      <c r="H160" s="6">
        <v>0.27465665565858999</v>
      </c>
      <c r="I160" s="7">
        <f>SUMPRODUCT(Weights!$A$12:$F$12,C160:H160)</f>
        <v>3.9929095642215751E-3</v>
      </c>
      <c r="J160" s="7"/>
      <c r="K160" s="44">
        <v>0.17599423669112849</v>
      </c>
      <c r="L160" s="49">
        <f t="shared" si="12"/>
        <v>-0.17200132712690691</v>
      </c>
      <c r="M160" s="50">
        <f t="shared" si="13"/>
        <v>0.17200132712690691</v>
      </c>
      <c r="N160" s="51">
        <f t="shared" si="14"/>
        <v>100</v>
      </c>
      <c r="O160" s="51"/>
      <c r="P160" s="45">
        <f t="shared" si="15"/>
        <v>155</v>
      </c>
      <c r="Q160" s="45">
        <f t="shared" si="16"/>
        <v>86</v>
      </c>
      <c r="R160" s="45">
        <f t="shared" si="17"/>
        <v>69</v>
      </c>
    </row>
    <row r="161" spans="1:18" x14ac:dyDescent="0.3">
      <c r="A161" s="1" t="s">
        <v>547</v>
      </c>
      <c r="B161" s="3" t="s">
        <v>105</v>
      </c>
      <c r="C161" s="6">
        <v>0.75838863031053871</v>
      </c>
      <c r="D161" s="6">
        <v>-0.46906778298487206</v>
      </c>
      <c r="E161" s="6">
        <v>7.7274967069923747E-2</v>
      </c>
      <c r="F161" s="6">
        <v>-4.013246395395148E-2</v>
      </c>
      <c r="G161" s="6">
        <v>-0.24917006511982942</v>
      </c>
      <c r="H161" s="6">
        <v>-0.20751212088668058</v>
      </c>
      <c r="I161" s="7">
        <f>SUMPRODUCT(Weights!$A$12:$F$12,C161:H161)</f>
        <v>3.3021998781891139E-3</v>
      </c>
      <c r="J161" s="7"/>
      <c r="K161" s="44">
        <v>2.2784631959895845E-3</v>
      </c>
      <c r="L161" s="49">
        <f t="shared" si="12"/>
        <v>1.0237366821995294E-3</v>
      </c>
      <c r="M161" s="50">
        <f t="shared" si="13"/>
        <v>1.0237366821995294E-3</v>
      </c>
      <c r="N161" s="51">
        <f t="shared" si="14"/>
        <v>401</v>
      </c>
      <c r="O161" s="51"/>
      <c r="P161" s="45">
        <f t="shared" si="15"/>
        <v>156</v>
      </c>
      <c r="Q161" s="45">
        <f t="shared" si="16"/>
        <v>151</v>
      </c>
      <c r="R161" s="45">
        <f t="shared" si="17"/>
        <v>5</v>
      </c>
    </row>
    <row r="162" spans="1:18" x14ac:dyDescent="0.3">
      <c r="A162" s="1" t="s">
        <v>822</v>
      </c>
      <c r="B162" s="3" t="s">
        <v>378</v>
      </c>
      <c r="C162" s="6">
        <v>0.50469303193752579</v>
      </c>
      <c r="D162" s="6">
        <v>-0.27199745797074137</v>
      </c>
      <c r="E162" s="6">
        <v>-0.19662815654402485</v>
      </c>
      <c r="F162" s="6">
        <v>0.14423236606568302</v>
      </c>
      <c r="G162" s="6">
        <v>-0.19209501589217265</v>
      </c>
      <c r="H162" s="6">
        <v>-0.19106309116164355</v>
      </c>
      <c r="I162" s="7">
        <f>SUMPRODUCT(Weights!$A$12:$F$12,C162:H162)</f>
        <v>-2.0291969751004939E-3</v>
      </c>
      <c r="J162" s="7"/>
      <c r="K162" s="44">
        <v>1.1134548982841053E-2</v>
      </c>
      <c r="L162" s="49">
        <f t="shared" si="12"/>
        <v>-1.3163745957941547E-2</v>
      </c>
      <c r="M162" s="50">
        <f t="shared" si="13"/>
        <v>1.3163745957941547E-2</v>
      </c>
      <c r="N162" s="51">
        <f t="shared" si="14"/>
        <v>362</v>
      </c>
      <c r="O162" s="51"/>
      <c r="P162" s="45">
        <f t="shared" si="15"/>
        <v>157</v>
      </c>
      <c r="Q162" s="45">
        <f t="shared" si="16"/>
        <v>148</v>
      </c>
      <c r="R162" s="45">
        <f t="shared" si="17"/>
        <v>9</v>
      </c>
    </row>
    <row r="163" spans="1:18" x14ac:dyDescent="0.3">
      <c r="A163" s="1" t="s">
        <v>622</v>
      </c>
      <c r="B163" s="3" t="s">
        <v>180</v>
      </c>
      <c r="C163" s="6">
        <v>1.8692507721046514</v>
      </c>
      <c r="D163" s="6">
        <v>-0.4847966692583342</v>
      </c>
      <c r="E163" s="6">
        <v>0.24818925809862244</v>
      </c>
      <c r="F163" s="6">
        <v>-0.58594686615070801</v>
      </c>
      <c r="G163" s="6">
        <v>-0.95506175905161139</v>
      </c>
      <c r="H163" s="6">
        <v>-0.56133888828984146</v>
      </c>
      <c r="I163" s="7">
        <f>SUMPRODUCT(Weights!$A$12:$F$12,C163:H163)</f>
        <v>-2.4633166328106859E-3</v>
      </c>
      <c r="J163" s="7"/>
      <c r="K163" s="44">
        <v>-0.24393699800642873</v>
      </c>
      <c r="L163" s="49">
        <f t="shared" si="12"/>
        <v>0.24147368137361805</v>
      </c>
      <c r="M163" s="50">
        <f t="shared" si="13"/>
        <v>0.24147368137361805</v>
      </c>
      <c r="N163" s="51">
        <f t="shared" si="14"/>
        <v>49</v>
      </c>
      <c r="O163" s="51"/>
      <c r="P163" s="45">
        <f t="shared" si="15"/>
        <v>158</v>
      </c>
      <c r="Q163" s="45">
        <f t="shared" si="16"/>
        <v>303</v>
      </c>
      <c r="R163" s="45">
        <f t="shared" si="17"/>
        <v>-145</v>
      </c>
    </row>
    <row r="164" spans="1:18" x14ac:dyDescent="0.3">
      <c r="A164" s="1" t="s">
        <v>872</v>
      </c>
      <c r="B164" s="3" t="s">
        <v>428</v>
      </c>
      <c r="C164" s="6">
        <v>-0.29738030300377294</v>
      </c>
      <c r="D164" s="6">
        <v>-0.32364197996195232</v>
      </c>
      <c r="E164" s="6">
        <v>-1.2925909404814862E-2</v>
      </c>
      <c r="F164" s="6">
        <v>9.1784101605064949E-2</v>
      </c>
      <c r="G164" s="6">
        <v>0.98391520060799964</v>
      </c>
      <c r="H164" s="6">
        <v>-0.42746041709924032</v>
      </c>
      <c r="I164" s="7">
        <f>SUMPRODUCT(Weights!$A$12:$F$12,C164:H164)</f>
        <v>-2.9452843015783797E-3</v>
      </c>
      <c r="J164" s="7"/>
      <c r="K164" s="44">
        <v>-7.3023575372302377E-2</v>
      </c>
      <c r="L164" s="49">
        <f t="shared" si="12"/>
        <v>7.0078291070723997E-2</v>
      </c>
      <c r="M164" s="50">
        <f t="shared" si="13"/>
        <v>7.0078291070723997E-2</v>
      </c>
      <c r="N164" s="51">
        <f t="shared" si="14"/>
        <v>224</v>
      </c>
      <c r="O164" s="51"/>
      <c r="P164" s="45">
        <f t="shared" si="15"/>
        <v>159</v>
      </c>
      <c r="Q164" s="45">
        <f t="shared" si="16"/>
        <v>193</v>
      </c>
      <c r="R164" s="45">
        <f t="shared" si="17"/>
        <v>-34</v>
      </c>
    </row>
    <row r="165" spans="1:18" x14ac:dyDescent="0.3">
      <c r="A165" s="1" t="s">
        <v>679</v>
      </c>
      <c r="B165" s="3" t="s">
        <v>237</v>
      </c>
      <c r="C165" s="6">
        <v>-0.22217483874242555</v>
      </c>
      <c r="D165" s="6">
        <v>-0.28695717561592043</v>
      </c>
      <c r="E165" s="6">
        <v>0.32373697993930278</v>
      </c>
      <c r="F165" s="6">
        <v>-0.18818773551225887</v>
      </c>
      <c r="G165" s="6">
        <v>0.92865497666447472</v>
      </c>
      <c r="H165" s="6">
        <v>-0.52481384226917904</v>
      </c>
      <c r="I165" s="7">
        <f>SUMPRODUCT(Weights!$A$12:$F$12,C165:H165)</f>
        <v>-4.086540710472264E-3</v>
      </c>
      <c r="J165" s="7"/>
      <c r="K165" s="44">
        <v>4.5496623686172244E-2</v>
      </c>
      <c r="L165" s="49">
        <f t="shared" si="12"/>
        <v>-4.9583164396644508E-2</v>
      </c>
      <c r="M165" s="50">
        <f t="shared" si="13"/>
        <v>4.9583164396644508E-2</v>
      </c>
      <c r="N165" s="51">
        <f t="shared" si="14"/>
        <v>272</v>
      </c>
      <c r="O165" s="51"/>
      <c r="P165" s="45">
        <f t="shared" si="15"/>
        <v>160</v>
      </c>
      <c r="Q165" s="45">
        <f t="shared" si="16"/>
        <v>132</v>
      </c>
      <c r="R165" s="45">
        <f t="shared" si="17"/>
        <v>28</v>
      </c>
    </row>
    <row r="166" spans="1:18" x14ac:dyDescent="0.3">
      <c r="A166" s="1" t="s">
        <v>797</v>
      </c>
      <c r="B166" s="3" t="s">
        <v>353</v>
      </c>
      <c r="C166" s="6">
        <v>-0.16772735390224303</v>
      </c>
      <c r="D166" s="6">
        <v>0.88049318150908285</v>
      </c>
      <c r="E166" s="6">
        <v>-0.56623003444604103</v>
      </c>
      <c r="F166" s="6">
        <v>0.15387724814715992</v>
      </c>
      <c r="G166" s="6">
        <v>-0.46623811204304744</v>
      </c>
      <c r="H166" s="6">
        <v>-0.27285862773191605</v>
      </c>
      <c r="I166" s="7">
        <f>SUMPRODUCT(Weights!$A$12:$F$12,C166:H166)</f>
        <v>-8.8274695957549255E-3</v>
      </c>
      <c r="J166" s="7"/>
      <c r="K166" s="44">
        <v>-2.0309665183878466E-2</v>
      </c>
      <c r="L166" s="49">
        <f t="shared" si="12"/>
        <v>1.148219558812354E-2</v>
      </c>
      <c r="M166" s="50">
        <f t="shared" si="13"/>
        <v>1.148219558812354E-2</v>
      </c>
      <c r="N166" s="51">
        <f t="shared" si="14"/>
        <v>367</v>
      </c>
      <c r="O166" s="51"/>
      <c r="P166" s="45">
        <f t="shared" si="15"/>
        <v>161</v>
      </c>
      <c r="Q166" s="45">
        <f t="shared" si="16"/>
        <v>158</v>
      </c>
      <c r="R166" s="45">
        <f t="shared" si="17"/>
        <v>3</v>
      </c>
    </row>
    <row r="167" spans="1:18" x14ac:dyDescent="0.3">
      <c r="A167" s="1" t="s">
        <v>577</v>
      </c>
      <c r="B167" s="3" t="s">
        <v>135</v>
      </c>
      <c r="C167" s="6">
        <v>-1.0921772686163087</v>
      </c>
      <c r="D167" s="6">
        <v>0.48676039183092301</v>
      </c>
      <c r="E167" s="6">
        <v>-0.99379343886089577</v>
      </c>
      <c r="F167" s="6">
        <v>0.74610092758258828</v>
      </c>
      <c r="G167" s="6">
        <v>0.620682637945005</v>
      </c>
      <c r="H167" s="6">
        <v>0.16274567219018285</v>
      </c>
      <c r="I167" s="7">
        <f>SUMPRODUCT(Weights!$A$12:$F$12,C167:H167)</f>
        <v>-1.155524275892484E-2</v>
      </c>
      <c r="J167" s="7"/>
      <c r="K167" s="44">
        <v>8.7869998350965303E-2</v>
      </c>
      <c r="L167" s="49">
        <f t="shared" si="12"/>
        <v>-9.942524110989015E-2</v>
      </c>
      <c r="M167" s="50">
        <f t="shared" si="13"/>
        <v>9.942524110989015E-2</v>
      </c>
      <c r="N167" s="51">
        <f t="shared" si="14"/>
        <v>179</v>
      </c>
      <c r="O167" s="51"/>
      <c r="P167" s="45">
        <f t="shared" si="15"/>
        <v>162</v>
      </c>
      <c r="Q167" s="45">
        <f t="shared" si="16"/>
        <v>109</v>
      </c>
      <c r="R167" s="45">
        <f t="shared" si="17"/>
        <v>53</v>
      </c>
    </row>
    <row r="168" spans="1:18" x14ac:dyDescent="0.3">
      <c r="A168" s="1" t="s">
        <v>496</v>
      </c>
      <c r="B168" s="3" t="s">
        <v>69</v>
      </c>
      <c r="C168" s="6">
        <v>0.17708052780864034</v>
      </c>
      <c r="D168" s="6">
        <v>-6.7452868923585568E-2</v>
      </c>
      <c r="E168" s="6">
        <v>0.38140808533836612</v>
      </c>
      <c r="F168" s="6">
        <v>0.11431247803044096</v>
      </c>
      <c r="G168" s="6">
        <v>-0.84612532691637388</v>
      </c>
      <c r="H168" s="6">
        <v>7.8270808772408135E-2</v>
      </c>
      <c r="I168" s="7">
        <f>SUMPRODUCT(Weights!$A$12:$F$12,C168:H168)</f>
        <v>-1.7092477976361188E-2</v>
      </c>
      <c r="J168" s="7"/>
      <c r="K168" s="44">
        <v>0.11685161774198495</v>
      </c>
      <c r="L168" s="49">
        <f t="shared" si="12"/>
        <v>-0.13394409571834615</v>
      </c>
      <c r="M168" s="50">
        <f t="shared" si="13"/>
        <v>0.13394409571834615</v>
      </c>
      <c r="N168" s="51">
        <f t="shared" si="14"/>
        <v>133</v>
      </c>
      <c r="O168" s="51"/>
      <c r="P168" s="45">
        <f t="shared" si="15"/>
        <v>163</v>
      </c>
      <c r="Q168" s="45">
        <f t="shared" si="16"/>
        <v>100</v>
      </c>
      <c r="R168" s="45">
        <f t="shared" si="17"/>
        <v>63</v>
      </c>
    </row>
    <row r="169" spans="1:18" x14ac:dyDescent="0.3">
      <c r="A169" s="1" t="s">
        <v>633</v>
      </c>
      <c r="B169" s="3" t="s">
        <v>191</v>
      </c>
      <c r="C169" s="6">
        <v>-0.11292450300370695</v>
      </c>
      <c r="D169" s="6">
        <v>5.201098994658393E-2</v>
      </c>
      <c r="E169" s="6">
        <v>-0.15502397783235866</v>
      </c>
      <c r="F169" s="6">
        <v>-9.187767991826129E-2</v>
      </c>
      <c r="G169" s="6">
        <v>8.2681672522939037E-2</v>
      </c>
      <c r="H169" s="6">
        <v>0.18768797187842828</v>
      </c>
      <c r="I169" s="7">
        <f>SUMPRODUCT(Weights!$A$12:$F$12,C169:H169)</f>
        <v>-2.2640787203646984E-2</v>
      </c>
      <c r="J169" s="7"/>
      <c r="K169" s="44">
        <v>-5.7790923806221139E-2</v>
      </c>
      <c r="L169" s="49">
        <f t="shared" si="12"/>
        <v>3.5150136602574156E-2</v>
      </c>
      <c r="M169" s="50">
        <f t="shared" si="13"/>
        <v>3.5150136602574156E-2</v>
      </c>
      <c r="N169" s="51">
        <f t="shared" si="14"/>
        <v>306</v>
      </c>
      <c r="O169" s="51"/>
      <c r="P169" s="45">
        <f t="shared" si="15"/>
        <v>164</v>
      </c>
      <c r="Q169" s="45">
        <f t="shared" si="16"/>
        <v>185</v>
      </c>
      <c r="R169" s="45">
        <f t="shared" si="17"/>
        <v>-21</v>
      </c>
    </row>
    <row r="170" spans="1:18" x14ac:dyDescent="0.3">
      <c r="A170" s="1" t="s">
        <v>790</v>
      </c>
      <c r="B170" s="3" t="s">
        <v>346</v>
      </c>
      <c r="C170" s="6">
        <v>-0.1857096215814229</v>
      </c>
      <c r="D170" s="6">
        <v>-0.21705859901667982</v>
      </c>
      <c r="E170" s="6">
        <v>-0.1131320887115588</v>
      </c>
      <c r="F170" s="6">
        <v>-0.25239212306814673</v>
      </c>
      <c r="G170" s="6">
        <v>0.2388254343336863</v>
      </c>
      <c r="H170" s="6">
        <v>0.87575382333124374</v>
      </c>
      <c r="I170" s="7">
        <f>SUMPRODUCT(Weights!$A$12:$F$12,C170:H170)</f>
        <v>-2.4602684556806378E-2</v>
      </c>
      <c r="J170" s="7"/>
      <c r="K170" s="44">
        <v>4.0786417011398596E-2</v>
      </c>
      <c r="L170" s="49">
        <f t="shared" si="12"/>
        <v>-6.5389101568204974E-2</v>
      </c>
      <c r="M170" s="50">
        <f t="shared" si="13"/>
        <v>6.5389101568204974E-2</v>
      </c>
      <c r="N170" s="51">
        <f t="shared" si="14"/>
        <v>240</v>
      </c>
      <c r="O170" s="51"/>
      <c r="P170" s="45">
        <f t="shared" si="15"/>
        <v>165</v>
      </c>
      <c r="Q170" s="45">
        <f t="shared" si="16"/>
        <v>133</v>
      </c>
      <c r="R170" s="45">
        <f t="shared" si="17"/>
        <v>32</v>
      </c>
    </row>
    <row r="171" spans="1:18" x14ac:dyDescent="0.3">
      <c r="A171" s="1" t="s">
        <v>842</v>
      </c>
      <c r="B171" s="3" t="s">
        <v>398</v>
      </c>
      <c r="C171" s="6">
        <v>0.64476937830206849</v>
      </c>
      <c r="D171" s="6">
        <v>-0.14778992938608559</v>
      </c>
      <c r="E171" s="6">
        <v>0.82428506662997103</v>
      </c>
      <c r="F171" s="6">
        <v>-0.44630869958169478</v>
      </c>
      <c r="G171" s="6">
        <v>-1.1805997712221261</v>
      </c>
      <c r="H171" s="6">
        <v>0.17916768353777801</v>
      </c>
      <c r="I171" s="7">
        <f>SUMPRODUCT(Weights!$A$12:$F$12,C171:H171)</f>
        <v>-2.539628746818785E-2</v>
      </c>
      <c r="J171" s="7"/>
      <c r="K171" s="44">
        <v>0.10359811695110491</v>
      </c>
      <c r="L171" s="49">
        <f t="shared" si="12"/>
        <v>-0.12899440441929275</v>
      </c>
      <c r="M171" s="50">
        <f t="shared" si="13"/>
        <v>0.12899440441929275</v>
      </c>
      <c r="N171" s="51">
        <f t="shared" si="14"/>
        <v>142</v>
      </c>
      <c r="O171" s="51"/>
      <c r="P171" s="45">
        <f t="shared" si="15"/>
        <v>166</v>
      </c>
      <c r="Q171" s="45">
        <f t="shared" si="16"/>
        <v>104</v>
      </c>
      <c r="R171" s="45">
        <f t="shared" si="17"/>
        <v>62</v>
      </c>
    </row>
    <row r="172" spans="1:18" x14ac:dyDescent="0.3">
      <c r="A172" s="1" t="s">
        <v>879</v>
      </c>
      <c r="B172" s="3" t="s">
        <v>435</v>
      </c>
      <c r="C172" s="6">
        <v>1.0991748462883448</v>
      </c>
      <c r="D172" s="6">
        <v>-0.42112855724697579</v>
      </c>
      <c r="E172" s="6">
        <v>-0.42680128360448766</v>
      </c>
      <c r="F172" s="6">
        <v>-0.50882953810727705</v>
      </c>
      <c r="G172" s="6">
        <v>0.16262424145132415</v>
      </c>
      <c r="H172" s="6">
        <v>-0.20896509111069647</v>
      </c>
      <c r="I172" s="7">
        <f>SUMPRODUCT(Weights!$A$12:$F$12,C172:H172)</f>
        <v>-2.6679715247225771E-2</v>
      </c>
      <c r="J172" s="7"/>
      <c r="K172" s="44">
        <v>-0.15619673043330254</v>
      </c>
      <c r="L172" s="49">
        <f t="shared" si="12"/>
        <v>0.12951701518607678</v>
      </c>
      <c r="M172" s="50">
        <f t="shared" si="13"/>
        <v>0.12951701518607678</v>
      </c>
      <c r="N172" s="51">
        <f t="shared" si="14"/>
        <v>141</v>
      </c>
      <c r="O172" s="51"/>
      <c r="P172" s="45">
        <f t="shared" si="15"/>
        <v>167</v>
      </c>
      <c r="Q172" s="45">
        <f t="shared" si="16"/>
        <v>242</v>
      </c>
      <c r="R172" s="45">
        <f t="shared" si="17"/>
        <v>-75</v>
      </c>
    </row>
    <row r="173" spans="1:18" x14ac:dyDescent="0.3">
      <c r="A173" s="1" t="s">
        <v>815</v>
      </c>
      <c r="B173" s="3" t="s">
        <v>371</v>
      </c>
      <c r="C173" s="6">
        <v>0.45750533504913965</v>
      </c>
      <c r="D173" s="6">
        <v>-3.2136000168901363E-2</v>
      </c>
      <c r="E173" s="6">
        <v>0.17657594854108591</v>
      </c>
      <c r="F173" s="6">
        <v>-0.6213705783887411</v>
      </c>
      <c r="G173" s="6">
        <v>0.289132395980496</v>
      </c>
      <c r="H173" s="6">
        <v>-0.58015951747742633</v>
      </c>
      <c r="I173" s="7">
        <f>SUMPRODUCT(Weights!$A$12:$F$12,C173:H173)</f>
        <v>-2.7359948771205921E-2</v>
      </c>
      <c r="J173" s="7"/>
      <c r="K173" s="44">
        <v>-4.8059445982481692E-2</v>
      </c>
      <c r="L173" s="49">
        <f t="shared" si="12"/>
        <v>2.0699497211275772E-2</v>
      </c>
      <c r="M173" s="50">
        <f t="shared" si="13"/>
        <v>2.0699497211275772E-2</v>
      </c>
      <c r="N173" s="51">
        <f t="shared" si="14"/>
        <v>341</v>
      </c>
      <c r="O173" s="51"/>
      <c r="P173" s="45">
        <f t="shared" si="15"/>
        <v>168</v>
      </c>
      <c r="Q173" s="45">
        <f t="shared" si="16"/>
        <v>176</v>
      </c>
      <c r="R173" s="45">
        <f t="shared" si="17"/>
        <v>-8</v>
      </c>
    </row>
    <row r="174" spans="1:18" x14ac:dyDescent="0.3">
      <c r="A174" s="1" t="s">
        <v>781</v>
      </c>
      <c r="B174" s="3" t="s">
        <v>337</v>
      </c>
      <c r="C174" s="6">
        <v>3.5782954281282642E-3</v>
      </c>
      <c r="D174" s="6">
        <v>0.45147267161779692</v>
      </c>
      <c r="E174" s="6">
        <v>-7.3237224618474456E-2</v>
      </c>
      <c r="F174" s="6">
        <v>-0.37303905563492229</v>
      </c>
      <c r="G174" s="6">
        <v>-0.24359401857894733</v>
      </c>
      <c r="H174" s="6">
        <v>-1.4914846714661478E-4</v>
      </c>
      <c r="I174" s="7">
        <f>SUMPRODUCT(Weights!$A$12:$F$12,C174:H174)</f>
        <v>-3.1137219044127348E-2</v>
      </c>
      <c r="J174" s="7"/>
      <c r="K174" s="44">
        <v>7.2018729566491801E-2</v>
      </c>
      <c r="L174" s="49">
        <f t="shared" si="12"/>
        <v>-0.10315594861061915</v>
      </c>
      <c r="M174" s="50">
        <f t="shared" si="13"/>
        <v>0.10315594861061915</v>
      </c>
      <c r="N174" s="51">
        <f t="shared" si="14"/>
        <v>175</v>
      </c>
      <c r="O174" s="51"/>
      <c r="P174" s="45">
        <f t="shared" si="15"/>
        <v>169</v>
      </c>
      <c r="Q174" s="45">
        <f t="shared" si="16"/>
        <v>120</v>
      </c>
      <c r="R174" s="45">
        <f t="shared" si="17"/>
        <v>49</v>
      </c>
    </row>
    <row r="175" spans="1:18" x14ac:dyDescent="0.3">
      <c r="A175" s="1" t="s">
        <v>835</v>
      </c>
      <c r="B175" s="3" t="s">
        <v>391</v>
      </c>
      <c r="C175" s="6">
        <v>-0.29739285021410916</v>
      </c>
      <c r="D175" s="6">
        <v>-4.9690162249307543E-2</v>
      </c>
      <c r="E175" s="6">
        <v>4.3885708958765833E-2</v>
      </c>
      <c r="F175" s="6">
        <v>0.25061631191146139</v>
      </c>
      <c r="G175" s="6">
        <v>-0.33400652759910299</v>
      </c>
      <c r="H175" s="6">
        <v>0.3048504562979234</v>
      </c>
      <c r="I175" s="7">
        <f>SUMPRODUCT(Weights!$A$12:$F$12,C175:H175)</f>
        <v>-3.2326417276649283E-2</v>
      </c>
      <c r="J175" s="7"/>
      <c r="K175" s="44">
        <v>0.24688617630692739</v>
      </c>
      <c r="L175" s="49">
        <f t="shared" si="12"/>
        <v>-0.27921259358357664</v>
      </c>
      <c r="M175" s="50">
        <f t="shared" si="13"/>
        <v>0.27921259358357664</v>
      </c>
      <c r="N175" s="51">
        <f t="shared" si="14"/>
        <v>31</v>
      </c>
      <c r="O175" s="51"/>
      <c r="P175" s="45">
        <f t="shared" si="15"/>
        <v>170</v>
      </c>
      <c r="Q175" s="45">
        <f t="shared" si="16"/>
        <v>71</v>
      </c>
      <c r="R175" s="45">
        <f t="shared" si="17"/>
        <v>99</v>
      </c>
    </row>
    <row r="176" spans="1:18" x14ac:dyDescent="0.3">
      <c r="A176" s="1" t="s">
        <v>607</v>
      </c>
      <c r="B176" s="3" t="s">
        <v>165</v>
      </c>
      <c r="C176" s="6">
        <v>0.50979713030685581</v>
      </c>
      <c r="D176" s="6">
        <v>9.5910840255416602E-2</v>
      </c>
      <c r="E176" s="6">
        <v>-2.1221113424169782E-2</v>
      </c>
      <c r="F176" s="6">
        <v>-7.0669850386354469E-3</v>
      </c>
      <c r="G176" s="6">
        <v>-0.58237556393505385</v>
      </c>
      <c r="H176" s="6">
        <v>-0.61924465708190157</v>
      </c>
      <c r="I176" s="7">
        <f>SUMPRODUCT(Weights!$A$12:$F$12,C176:H176)</f>
        <v>-3.2735770207346304E-2</v>
      </c>
      <c r="J176" s="7"/>
      <c r="K176" s="44">
        <v>-0.1794621061727531</v>
      </c>
      <c r="L176" s="49">
        <f t="shared" si="12"/>
        <v>0.1467263359654068</v>
      </c>
      <c r="M176" s="50">
        <f t="shared" si="13"/>
        <v>0.1467263359654068</v>
      </c>
      <c r="N176" s="51">
        <f t="shared" si="14"/>
        <v>121</v>
      </c>
      <c r="O176" s="51"/>
      <c r="P176" s="45">
        <f t="shared" si="15"/>
        <v>171</v>
      </c>
      <c r="Q176" s="45">
        <f t="shared" si="16"/>
        <v>261</v>
      </c>
      <c r="R176" s="45">
        <f t="shared" si="17"/>
        <v>-90</v>
      </c>
    </row>
    <row r="177" spans="1:18" x14ac:dyDescent="0.3">
      <c r="A177" s="1" t="s">
        <v>571</v>
      </c>
      <c r="B177" s="3" t="s">
        <v>129</v>
      </c>
      <c r="C177" s="6">
        <v>-0.8378569604231465</v>
      </c>
      <c r="D177" s="6">
        <v>-0.1215248626680672</v>
      </c>
      <c r="E177" s="6">
        <v>0.14210549731051214</v>
      </c>
      <c r="F177" s="6">
        <v>0.36370253204691888</v>
      </c>
      <c r="G177" s="6">
        <v>0.52145934668738336</v>
      </c>
      <c r="H177" s="6">
        <v>-0.17665083464855963</v>
      </c>
      <c r="I177" s="7">
        <f>SUMPRODUCT(Weights!$A$12:$F$12,C177:H177)</f>
        <v>-3.7266215074030613E-2</v>
      </c>
      <c r="J177" s="7"/>
      <c r="K177" s="44">
        <v>-0.17478574349574041</v>
      </c>
      <c r="L177" s="49">
        <f t="shared" si="12"/>
        <v>0.13751952842170981</v>
      </c>
      <c r="M177" s="50">
        <f t="shared" si="13"/>
        <v>0.13751952842170981</v>
      </c>
      <c r="N177" s="51">
        <f t="shared" si="14"/>
        <v>128</v>
      </c>
      <c r="O177" s="51"/>
      <c r="P177" s="45">
        <f t="shared" si="15"/>
        <v>172</v>
      </c>
      <c r="Q177" s="45">
        <f t="shared" si="16"/>
        <v>259</v>
      </c>
      <c r="R177" s="45">
        <f t="shared" si="17"/>
        <v>-87</v>
      </c>
    </row>
    <row r="178" spans="1:18" x14ac:dyDescent="0.3">
      <c r="A178" s="1" t="s">
        <v>634</v>
      </c>
      <c r="B178" s="3" t="s">
        <v>192</v>
      </c>
      <c r="C178" s="6">
        <v>0.58262649758148588</v>
      </c>
      <c r="D178" s="6">
        <v>-0.19783129379469927</v>
      </c>
      <c r="E178" s="6">
        <v>-0.22904631636253966</v>
      </c>
      <c r="F178" s="6">
        <v>-0.53004265669045736</v>
      </c>
      <c r="G178" s="6">
        <v>-2.8314200291894021E-2</v>
      </c>
      <c r="H178" s="6">
        <v>0.28747612593068811</v>
      </c>
      <c r="I178" s="7">
        <f>SUMPRODUCT(Weights!$A$12:$F$12,C178:H178)</f>
        <v>-3.8905955485830396E-2</v>
      </c>
      <c r="J178" s="7"/>
      <c r="K178" s="44">
        <v>-0.26830943601304691</v>
      </c>
      <c r="L178" s="49">
        <f t="shared" si="12"/>
        <v>0.22940348052721651</v>
      </c>
      <c r="M178" s="50">
        <f t="shared" si="13"/>
        <v>0.22940348052721651</v>
      </c>
      <c r="N178" s="51">
        <f t="shared" si="14"/>
        <v>60</v>
      </c>
      <c r="O178" s="51"/>
      <c r="P178" s="45">
        <f t="shared" si="15"/>
        <v>173</v>
      </c>
      <c r="Q178" s="45">
        <f t="shared" si="16"/>
        <v>325</v>
      </c>
      <c r="R178" s="45">
        <f t="shared" si="17"/>
        <v>-152</v>
      </c>
    </row>
    <row r="179" spans="1:18" x14ac:dyDescent="0.3">
      <c r="A179" s="1" t="s">
        <v>556</v>
      </c>
      <c r="B179" s="3" t="s">
        <v>114</v>
      </c>
      <c r="C179" s="6">
        <v>0.38561025138348637</v>
      </c>
      <c r="D179" s="6">
        <v>-8.9895528189137486E-2</v>
      </c>
      <c r="E179" s="6">
        <v>0.48705418919016669</v>
      </c>
      <c r="F179" s="6">
        <v>-0.36788649895967357</v>
      </c>
      <c r="G179" s="6">
        <v>-0.92651745536152252</v>
      </c>
      <c r="H179" s="6">
        <v>0.40167836328202666</v>
      </c>
      <c r="I179" s="7">
        <f>SUMPRODUCT(Weights!$A$12:$F$12,C179:H179)</f>
        <v>-4.0186008750565619E-2</v>
      </c>
      <c r="J179" s="7"/>
      <c r="K179" s="44">
        <v>0.12071422472424465</v>
      </c>
      <c r="L179" s="49">
        <f t="shared" si="12"/>
        <v>-0.16090023347481025</v>
      </c>
      <c r="M179" s="50">
        <f t="shared" si="13"/>
        <v>0.16090023347481025</v>
      </c>
      <c r="N179" s="51">
        <f t="shared" si="14"/>
        <v>109</v>
      </c>
      <c r="O179" s="51"/>
      <c r="P179" s="45">
        <f t="shared" si="15"/>
        <v>174</v>
      </c>
      <c r="Q179" s="45">
        <f t="shared" si="16"/>
        <v>97</v>
      </c>
      <c r="R179" s="45">
        <f t="shared" si="17"/>
        <v>77</v>
      </c>
    </row>
    <row r="180" spans="1:18" x14ac:dyDescent="0.3">
      <c r="A180" s="1" t="s">
        <v>757</v>
      </c>
      <c r="B180" s="3" t="s">
        <v>313</v>
      </c>
      <c r="C180" s="6">
        <v>-1.2040904774959922</v>
      </c>
      <c r="D180" s="6">
        <v>0.34444832886136023</v>
      </c>
      <c r="E180" s="6">
        <v>-0.93784651125909979</v>
      </c>
      <c r="F180" s="6">
        <v>0.72546152478638071</v>
      </c>
      <c r="G180" s="6">
        <v>0.90761701694358288</v>
      </c>
      <c r="H180" s="6">
        <v>-9.196362139667083E-2</v>
      </c>
      <c r="I180" s="7">
        <f>SUMPRODUCT(Weights!$A$12:$F$12,C180:H180)</f>
        <v>-4.056691105664488E-2</v>
      </c>
      <c r="J180" s="7"/>
      <c r="K180" s="44">
        <v>7.2761763938206228E-2</v>
      </c>
      <c r="L180" s="49">
        <f t="shared" si="12"/>
        <v>-0.11332867499485111</v>
      </c>
      <c r="M180" s="50">
        <f t="shared" si="13"/>
        <v>0.11332867499485111</v>
      </c>
      <c r="N180" s="51">
        <f t="shared" si="14"/>
        <v>158</v>
      </c>
      <c r="O180" s="51"/>
      <c r="P180" s="45">
        <f t="shared" si="15"/>
        <v>175</v>
      </c>
      <c r="Q180" s="45">
        <f t="shared" si="16"/>
        <v>119</v>
      </c>
      <c r="R180" s="45">
        <f t="shared" si="17"/>
        <v>56</v>
      </c>
    </row>
    <row r="181" spans="1:18" x14ac:dyDescent="0.3">
      <c r="A181" s="1" t="s">
        <v>566</v>
      </c>
      <c r="B181" s="3" t="s">
        <v>124</v>
      </c>
      <c r="C181" s="6">
        <v>-0.84394366531469189</v>
      </c>
      <c r="D181" s="6">
        <v>-1.7379309110861704E-2</v>
      </c>
      <c r="E181" s="6">
        <v>0.19347637805765322</v>
      </c>
      <c r="F181" s="6">
        <v>-0.15005740156046354</v>
      </c>
      <c r="G181" s="6">
        <v>1.1183832973835222</v>
      </c>
      <c r="H181" s="6">
        <v>-0.39287025553308175</v>
      </c>
      <c r="I181" s="7">
        <f>SUMPRODUCT(Weights!$A$12:$F$12,C181:H181)</f>
        <v>-4.4784149434335369E-2</v>
      </c>
      <c r="J181" s="7"/>
      <c r="K181" s="44">
        <v>-2.4050752019209278E-2</v>
      </c>
      <c r="L181" s="49">
        <f t="shared" si="12"/>
        <v>-2.073339741512609E-2</v>
      </c>
      <c r="M181" s="50">
        <f t="shared" si="13"/>
        <v>2.073339741512609E-2</v>
      </c>
      <c r="N181" s="51">
        <f t="shared" si="14"/>
        <v>340</v>
      </c>
      <c r="O181" s="51"/>
      <c r="P181" s="45">
        <f t="shared" si="15"/>
        <v>176</v>
      </c>
      <c r="Q181" s="45">
        <f t="shared" si="16"/>
        <v>163</v>
      </c>
      <c r="R181" s="45">
        <f t="shared" si="17"/>
        <v>13</v>
      </c>
    </row>
    <row r="182" spans="1:18" x14ac:dyDescent="0.3">
      <c r="A182" s="1" t="s">
        <v>486</v>
      </c>
      <c r="B182" s="3" t="s">
        <v>64</v>
      </c>
      <c r="C182" s="6">
        <v>0.36898325444305657</v>
      </c>
      <c r="D182" s="6">
        <v>7.8830659187468094E-2</v>
      </c>
      <c r="E182" s="6">
        <v>0.19355376505350516</v>
      </c>
      <c r="F182" s="6">
        <v>-0.37939427523028801</v>
      </c>
      <c r="G182" s="6">
        <v>-0.91485037961419136</v>
      </c>
      <c r="H182" s="6">
        <v>0.48916748311480912</v>
      </c>
      <c r="I182" s="7">
        <f>SUMPRODUCT(Weights!$A$12:$F$12,C182:H182)</f>
        <v>-4.5593816192574695E-2</v>
      </c>
      <c r="J182" s="7"/>
      <c r="K182" s="44">
        <v>0.14055046624551526</v>
      </c>
      <c r="L182" s="49">
        <f t="shared" si="12"/>
        <v>-0.18614428243808995</v>
      </c>
      <c r="M182" s="50">
        <f t="shared" si="13"/>
        <v>0.18614428243808995</v>
      </c>
      <c r="N182" s="51">
        <f t="shared" si="14"/>
        <v>91</v>
      </c>
      <c r="O182" s="51"/>
      <c r="P182" s="45">
        <f t="shared" si="15"/>
        <v>177</v>
      </c>
      <c r="Q182" s="45">
        <f t="shared" si="16"/>
        <v>95</v>
      </c>
      <c r="R182" s="45">
        <f t="shared" si="17"/>
        <v>82</v>
      </c>
    </row>
    <row r="183" spans="1:18" x14ac:dyDescent="0.3">
      <c r="A183" s="1" t="s">
        <v>746</v>
      </c>
      <c r="B183" s="3" t="s">
        <v>304</v>
      </c>
      <c r="C183" s="6">
        <v>-0.66972386956739771</v>
      </c>
      <c r="D183" s="6">
        <v>-0.33657247276554125</v>
      </c>
      <c r="E183" s="6">
        <v>-0.18509853040896657</v>
      </c>
      <c r="F183" s="6">
        <v>0.16561778543458167</v>
      </c>
      <c r="G183" s="6">
        <v>0.90744072153227284</v>
      </c>
      <c r="H183" s="6">
        <v>0.1054084784589515</v>
      </c>
      <c r="I183" s="7">
        <f>SUMPRODUCT(Weights!$A$12:$F$12,C183:H183)</f>
        <v>-4.9243534865280408E-2</v>
      </c>
      <c r="J183" s="7"/>
      <c r="K183" s="44">
        <v>-5.3863889160026143E-2</v>
      </c>
      <c r="L183" s="49">
        <f t="shared" si="12"/>
        <v>4.6203542947457349E-3</v>
      </c>
      <c r="M183" s="50">
        <f t="shared" si="13"/>
        <v>4.6203542947457349E-3</v>
      </c>
      <c r="N183" s="51">
        <f t="shared" si="14"/>
        <v>387</v>
      </c>
      <c r="O183" s="51"/>
      <c r="P183" s="45">
        <f t="shared" si="15"/>
        <v>178</v>
      </c>
      <c r="Q183" s="45">
        <f t="shared" si="16"/>
        <v>180</v>
      </c>
      <c r="R183" s="45">
        <f t="shared" si="17"/>
        <v>-2</v>
      </c>
    </row>
    <row r="184" spans="1:18" x14ac:dyDescent="0.3">
      <c r="A184" s="1" t="s">
        <v>592</v>
      </c>
      <c r="B184" s="3" t="s">
        <v>150</v>
      </c>
      <c r="C184" s="6">
        <v>-0.72350494315414293</v>
      </c>
      <c r="D184" s="6">
        <v>0.41708698004890055</v>
      </c>
      <c r="E184" s="6">
        <v>-0.194273900058129</v>
      </c>
      <c r="F184" s="6">
        <v>0.23308989798759938</v>
      </c>
      <c r="G184" s="6">
        <v>0.29892462239924478</v>
      </c>
      <c r="H184" s="6">
        <v>-0.51152983475169145</v>
      </c>
      <c r="I184" s="7">
        <f>SUMPRODUCT(Weights!$A$12:$F$12,C184:H184)</f>
        <v>-5.0120988147530382E-2</v>
      </c>
      <c r="J184" s="7"/>
      <c r="K184" s="44">
        <v>-2.5553321347351717E-2</v>
      </c>
      <c r="L184" s="49">
        <f t="shared" si="12"/>
        <v>-2.4567666800178665E-2</v>
      </c>
      <c r="M184" s="50">
        <f t="shared" si="13"/>
        <v>2.4567666800178665E-2</v>
      </c>
      <c r="N184" s="51">
        <f t="shared" si="14"/>
        <v>324</v>
      </c>
      <c r="O184" s="51"/>
      <c r="P184" s="45">
        <f t="shared" si="15"/>
        <v>179</v>
      </c>
      <c r="Q184" s="45">
        <f t="shared" si="16"/>
        <v>165</v>
      </c>
      <c r="R184" s="45">
        <f t="shared" si="17"/>
        <v>14</v>
      </c>
    </row>
    <row r="185" spans="1:18" x14ac:dyDescent="0.3">
      <c r="A185" s="1" t="s">
        <v>752</v>
      </c>
      <c r="B185" s="3" t="s">
        <v>308</v>
      </c>
      <c r="C185" s="6">
        <v>-0.64008898398842962</v>
      </c>
      <c r="D185" s="6">
        <v>-0.76083685128864253</v>
      </c>
      <c r="E185" s="6">
        <v>-0.19559854228920215</v>
      </c>
      <c r="F185" s="6">
        <v>-7.8968976392032028E-2</v>
      </c>
      <c r="G185" s="6">
        <v>1.8540417475065414</v>
      </c>
      <c r="H185" s="6">
        <v>-7.5444118697255397E-2</v>
      </c>
      <c r="I185" s="7">
        <f>SUMPRODUCT(Weights!$A$12:$F$12,C185:H185)</f>
        <v>-5.4756893420945529E-2</v>
      </c>
      <c r="J185" s="7"/>
      <c r="K185" s="44">
        <v>-6.293372088024456E-4</v>
      </c>
      <c r="L185" s="49">
        <f t="shared" si="12"/>
        <v>-5.4127556212143081E-2</v>
      </c>
      <c r="M185" s="50">
        <f t="shared" si="13"/>
        <v>5.4127556212143081E-2</v>
      </c>
      <c r="N185" s="51">
        <f t="shared" si="14"/>
        <v>264</v>
      </c>
      <c r="O185" s="51"/>
      <c r="P185" s="45">
        <f t="shared" si="15"/>
        <v>180</v>
      </c>
      <c r="Q185" s="45">
        <f t="shared" si="16"/>
        <v>153</v>
      </c>
      <c r="R185" s="45">
        <f t="shared" si="17"/>
        <v>27</v>
      </c>
    </row>
    <row r="186" spans="1:18" x14ac:dyDescent="0.3">
      <c r="A186" s="1" t="s">
        <v>717</v>
      </c>
      <c r="B186" s="3" t="s">
        <v>275</v>
      </c>
      <c r="C186" s="6">
        <v>-0.89025377698774</v>
      </c>
      <c r="D186" s="6">
        <v>0.11684154286397636</v>
      </c>
      <c r="E186" s="6">
        <v>0.63068857233784026</v>
      </c>
      <c r="F186" s="6">
        <v>0.44298671838899717</v>
      </c>
      <c r="G186" s="6">
        <v>-0.21987177629757332</v>
      </c>
      <c r="H186" s="6">
        <v>-0.50418274846856892</v>
      </c>
      <c r="I186" s="7">
        <f>SUMPRODUCT(Weights!$A$12:$F$12,C186:H186)</f>
        <v>-5.4880858587770157E-2</v>
      </c>
      <c r="J186" s="7"/>
      <c r="K186" s="44">
        <v>-6.324452759444972E-2</v>
      </c>
      <c r="L186" s="49">
        <f t="shared" si="12"/>
        <v>8.3636690066795638E-3</v>
      </c>
      <c r="M186" s="50">
        <f t="shared" si="13"/>
        <v>8.3636690066795638E-3</v>
      </c>
      <c r="N186" s="51">
        <f t="shared" si="14"/>
        <v>373</v>
      </c>
      <c r="O186" s="51"/>
      <c r="P186" s="45">
        <f t="shared" si="15"/>
        <v>181</v>
      </c>
      <c r="Q186" s="45">
        <f t="shared" si="16"/>
        <v>188</v>
      </c>
      <c r="R186" s="45">
        <f t="shared" si="17"/>
        <v>-7</v>
      </c>
    </row>
    <row r="187" spans="1:18" x14ac:dyDescent="0.3">
      <c r="A187" s="1" t="s">
        <v>908</v>
      </c>
      <c r="B187" s="3" t="s">
        <v>464</v>
      </c>
      <c r="C187" s="6">
        <v>-0.55318769147278113</v>
      </c>
      <c r="D187" s="6">
        <v>9.6351566165458258E-2</v>
      </c>
      <c r="E187" s="6">
        <v>-8.8603395307756072E-2</v>
      </c>
      <c r="F187" s="6">
        <v>-0.19462775847593272</v>
      </c>
      <c r="G187" s="6">
        <v>0.65311960884011677</v>
      </c>
      <c r="H187" s="6">
        <v>-0.10919507246014169</v>
      </c>
      <c r="I187" s="7">
        <f>SUMPRODUCT(Weights!$A$12:$F$12,C187:H187)</f>
        <v>-5.6534851972811197E-2</v>
      </c>
      <c r="J187" s="7"/>
      <c r="K187" s="44">
        <v>-5.8514352441500536E-2</v>
      </c>
      <c r="L187" s="49">
        <f t="shared" si="12"/>
        <v>1.9795004686893394E-3</v>
      </c>
      <c r="M187" s="50">
        <f t="shared" si="13"/>
        <v>1.9795004686893394E-3</v>
      </c>
      <c r="N187" s="51">
        <f t="shared" si="14"/>
        <v>399</v>
      </c>
      <c r="O187" s="51"/>
      <c r="P187" s="45">
        <f t="shared" si="15"/>
        <v>182</v>
      </c>
      <c r="Q187" s="45">
        <f t="shared" si="16"/>
        <v>187</v>
      </c>
      <c r="R187" s="45">
        <f t="shared" si="17"/>
        <v>-5</v>
      </c>
    </row>
    <row r="188" spans="1:18" x14ac:dyDescent="0.3">
      <c r="A188" s="1" t="s">
        <v>858</v>
      </c>
      <c r="B188" s="3" t="s">
        <v>414</v>
      </c>
      <c r="C188" s="6">
        <v>-0.56845286267416406</v>
      </c>
      <c r="D188" s="6">
        <v>0.12586148468936015</v>
      </c>
      <c r="E188" s="6">
        <v>-9.2731849332871125E-2</v>
      </c>
      <c r="F188" s="6">
        <v>0.14786507054362241</v>
      </c>
      <c r="G188" s="6">
        <v>5.6942262686870637E-2</v>
      </c>
      <c r="H188" s="6">
        <v>7.5893469101747768E-2</v>
      </c>
      <c r="I188" s="7">
        <f>SUMPRODUCT(Weights!$A$12:$F$12,C188:H188)</f>
        <v>-5.6724352574961612E-2</v>
      </c>
      <c r="J188" s="7"/>
      <c r="K188" s="44">
        <v>-0.15639108412617816</v>
      </c>
      <c r="L188" s="49">
        <f t="shared" si="12"/>
        <v>9.9666731551216553E-2</v>
      </c>
      <c r="M188" s="50">
        <f t="shared" si="13"/>
        <v>9.9666731551216553E-2</v>
      </c>
      <c r="N188" s="51">
        <f t="shared" si="14"/>
        <v>178</v>
      </c>
      <c r="O188" s="51"/>
      <c r="P188" s="45">
        <f t="shared" si="15"/>
        <v>183</v>
      </c>
      <c r="Q188" s="45">
        <f t="shared" si="16"/>
        <v>243</v>
      </c>
      <c r="R188" s="45">
        <f t="shared" si="17"/>
        <v>-60</v>
      </c>
    </row>
    <row r="189" spans="1:18" x14ac:dyDescent="0.3">
      <c r="A189" s="1" t="s">
        <v>603</v>
      </c>
      <c r="B189" s="3" t="s">
        <v>161</v>
      </c>
      <c r="C189" s="6">
        <v>-0.30321391239884016</v>
      </c>
      <c r="D189" s="6">
        <v>-9.1654308263501474E-2</v>
      </c>
      <c r="E189" s="6">
        <v>-0.40353583189139064</v>
      </c>
      <c r="F189" s="6">
        <v>3.5785572085565064E-2</v>
      </c>
      <c r="G189" s="6">
        <v>0.41139164606766615</v>
      </c>
      <c r="H189" s="6">
        <v>0.12526523091133493</v>
      </c>
      <c r="I189" s="7">
        <f>SUMPRODUCT(Weights!$A$12:$F$12,C189:H189)</f>
        <v>-5.81116344977805E-2</v>
      </c>
      <c r="J189" s="7"/>
      <c r="K189" s="44">
        <v>5.2820316704532168E-3</v>
      </c>
      <c r="L189" s="49">
        <f t="shared" si="12"/>
        <v>-6.339366616823372E-2</v>
      </c>
      <c r="M189" s="50">
        <f t="shared" si="13"/>
        <v>6.339366616823372E-2</v>
      </c>
      <c r="N189" s="51">
        <f t="shared" si="14"/>
        <v>243</v>
      </c>
      <c r="O189" s="51"/>
      <c r="P189" s="45">
        <f t="shared" si="15"/>
        <v>184</v>
      </c>
      <c r="Q189" s="45">
        <f t="shared" si="16"/>
        <v>150</v>
      </c>
      <c r="R189" s="45">
        <f t="shared" si="17"/>
        <v>34</v>
      </c>
    </row>
    <row r="190" spans="1:18" x14ac:dyDescent="0.3">
      <c r="A190" s="1" t="s">
        <v>656</v>
      </c>
      <c r="B190" s="3" t="s">
        <v>214</v>
      </c>
      <c r="C190" s="6">
        <v>0.38160698474002747</v>
      </c>
      <c r="D190" s="6">
        <v>-5.2029597579610051E-2</v>
      </c>
      <c r="E190" s="6">
        <v>-0.17322810680836581</v>
      </c>
      <c r="F190" s="6">
        <v>-0.18707970024720671</v>
      </c>
      <c r="G190" s="6">
        <v>-0.19027409910712278</v>
      </c>
      <c r="H190" s="6">
        <v>-0.36408801797292173</v>
      </c>
      <c r="I190" s="7">
        <f>SUMPRODUCT(Weights!$A$12:$F$12,C190:H190)</f>
        <v>-6.2434595301973324E-2</v>
      </c>
      <c r="J190" s="7"/>
      <c r="K190" s="44">
        <v>-0.21499843415420739</v>
      </c>
      <c r="L190" s="49">
        <f t="shared" si="12"/>
        <v>0.15256383885223407</v>
      </c>
      <c r="M190" s="50">
        <f t="shared" si="13"/>
        <v>0.15256383885223407</v>
      </c>
      <c r="N190" s="51">
        <f t="shared" si="14"/>
        <v>115</v>
      </c>
      <c r="O190" s="51"/>
      <c r="P190" s="45">
        <f t="shared" si="15"/>
        <v>185</v>
      </c>
      <c r="Q190" s="45">
        <f t="shared" si="16"/>
        <v>283</v>
      </c>
      <c r="R190" s="45">
        <f t="shared" si="17"/>
        <v>-98</v>
      </c>
    </row>
    <row r="191" spans="1:18" x14ac:dyDescent="0.3">
      <c r="A191" s="1" t="s">
        <v>841</v>
      </c>
      <c r="B191" s="3" t="s">
        <v>397</v>
      </c>
      <c r="C191" s="6">
        <v>-0.90880420365904346</v>
      </c>
      <c r="D191" s="6">
        <v>-0.2438336323626995</v>
      </c>
      <c r="E191" s="6">
        <v>-0.59164349037774333</v>
      </c>
      <c r="F191" s="6">
        <v>9.7683287517082135E-2</v>
      </c>
      <c r="G191" s="6">
        <v>1.314363655897415</v>
      </c>
      <c r="H191" s="6">
        <v>0.38203956993442317</v>
      </c>
      <c r="I191" s="7">
        <f>SUMPRODUCT(Weights!$A$12:$F$12,C191:H191)</f>
        <v>-6.4378927879539111E-2</v>
      </c>
      <c r="J191" s="7"/>
      <c r="K191" s="44">
        <v>0.16763858360473122</v>
      </c>
      <c r="L191" s="49">
        <f t="shared" si="12"/>
        <v>-0.23201751148427033</v>
      </c>
      <c r="M191" s="50">
        <f t="shared" si="13"/>
        <v>0.23201751148427033</v>
      </c>
      <c r="N191" s="51">
        <f t="shared" si="14"/>
        <v>56</v>
      </c>
      <c r="O191" s="51"/>
      <c r="P191" s="45">
        <f t="shared" si="15"/>
        <v>186</v>
      </c>
      <c r="Q191" s="45">
        <f t="shared" si="16"/>
        <v>87</v>
      </c>
      <c r="R191" s="45">
        <f t="shared" si="17"/>
        <v>99</v>
      </c>
    </row>
    <row r="192" spans="1:18" x14ac:dyDescent="0.3">
      <c r="A192" s="1" t="s">
        <v>631</v>
      </c>
      <c r="B192" s="3" t="s">
        <v>189</v>
      </c>
      <c r="C192" s="6">
        <v>0.69847838389459982</v>
      </c>
      <c r="D192" s="6">
        <v>-0.2547083626076897</v>
      </c>
      <c r="E192" s="6">
        <v>-0.10237618970647588</v>
      </c>
      <c r="F192" s="6">
        <v>-0.47476394510428155</v>
      </c>
      <c r="G192" s="6">
        <v>-8.2420156706861952E-2</v>
      </c>
      <c r="H192" s="6">
        <v>-0.32755542320935871</v>
      </c>
      <c r="I192" s="7">
        <f>SUMPRODUCT(Weights!$A$12:$F$12,C192:H192)</f>
        <v>-6.6673779046410822E-2</v>
      </c>
      <c r="J192" s="7"/>
      <c r="K192" s="44">
        <v>-0.21192773602263348</v>
      </c>
      <c r="L192" s="49">
        <f t="shared" si="12"/>
        <v>0.14525395697622268</v>
      </c>
      <c r="M192" s="50">
        <f t="shared" si="13"/>
        <v>0.14525395697622268</v>
      </c>
      <c r="N192" s="51">
        <f t="shared" si="14"/>
        <v>122</v>
      </c>
      <c r="O192" s="51"/>
      <c r="P192" s="45">
        <f t="shared" si="15"/>
        <v>187</v>
      </c>
      <c r="Q192" s="45">
        <f t="shared" si="16"/>
        <v>282</v>
      </c>
      <c r="R192" s="45">
        <f t="shared" si="17"/>
        <v>-95</v>
      </c>
    </row>
    <row r="193" spans="1:18" x14ac:dyDescent="0.3">
      <c r="A193" s="1" t="s">
        <v>608</v>
      </c>
      <c r="B193" s="3" t="s">
        <v>166</v>
      </c>
      <c r="C193" s="6">
        <v>-0.43386892592467213</v>
      </c>
      <c r="D193" s="6">
        <v>0.27570905948620583</v>
      </c>
      <c r="E193" s="6">
        <v>0.22939545583633289</v>
      </c>
      <c r="F193" s="6">
        <v>-0.26556035890067664</v>
      </c>
      <c r="G193" s="6">
        <v>-0.17350230498966612</v>
      </c>
      <c r="H193" s="6">
        <v>7.4313445211181384E-2</v>
      </c>
      <c r="I193" s="7">
        <f>SUMPRODUCT(Weights!$A$12:$F$12,C193:H193)</f>
        <v>-6.8928727919710442E-2</v>
      </c>
      <c r="J193" s="7"/>
      <c r="K193" s="44">
        <v>-0.11734502237067801</v>
      </c>
      <c r="L193" s="49">
        <f t="shared" si="12"/>
        <v>4.8416294450967567E-2</v>
      </c>
      <c r="M193" s="50">
        <f t="shared" si="13"/>
        <v>4.8416294450967567E-2</v>
      </c>
      <c r="N193" s="51">
        <f t="shared" si="14"/>
        <v>276</v>
      </c>
      <c r="O193" s="51"/>
      <c r="P193" s="45">
        <f t="shared" si="15"/>
        <v>188</v>
      </c>
      <c r="Q193" s="45">
        <f t="shared" si="16"/>
        <v>220</v>
      </c>
      <c r="R193" s="45">
        <f t="shared" si="17"/>
        <v>-32</v>
      </c>
    </row>
    <row r="194" spans="1:18" x14ac:dyDescent="0.3">
      <c r="A194" s="1" t="s">
        <v>824</v>
      </c>
      <c r="B194" s="3" t="s">
        <v>380</v>
      </c>
      <c r="C194" s="6">
        <v>0.10790275631033615</v>
      </c>
      <c r="D194" s="6">
        <v>-0.23553366233223122</v>
      </c>
      <c r="E194" s="6">
        <v>7.9743046910399157E-2</v>
      </c>
      <c r="F194" s="6">
        <v>-4.828761016970716E-2</v>
      </c>
      <c r="G194" s="6">
        <v>-2.0464217113671912E-2</v>
      </c>
      <c r="H194" s="6">
        <v>-0.45294024701012331</v>
      </c>
      <c r="I194" s="7">
        <f>SUMPRODUCT(Weights!$A$12:$F$12,C194:H194)</f>
        <v>-7.15859034698237E-2</v>
      </c>
      <c r="J194" s="7"/>
      <c r="K194" s="44">
        <v>-0.10758542272842486</v>
      </c>
      <c r="L194" s="49">
        <f t="shared" si="12"/>
        <v>3.5999519258601162E-2</v>
      </c>
      <c r="M194" s="50">
        <f t="shared" si="13"/>
        <v>3.5999519258601162E-2</v>
      </c>
      <c r="N194" s="51">
        <f t="shared" si="14"/>
        <v>305</v>
      </c>
      <c r="O194" s="51"/>
      <c r="P194" s="45">
        <f t="shared" si="15"/>
        <v>189</v>
      </c>
      <c r="Q194" s="45">
        <f t="shared" si="16"/>
        <v>210</v>
      </c>
      <c r="R194" s="45">
        <f t="shared" si="17"/>
        <v>-21</v>
      </c>
    </row>
    <row r="195" spans="1:18" x14ac:dyDescent="0.3">
      <c r="A195" s="1" t="s">
        <v>881</v>
      </c>
      <c r="B195" s="3" t="s">
        <v>437</v>
      </c>
      <c r="C195" s="6">
        <v>-9.7161025008150825E-2</v>
      </c>
      <c r="D195" s="6">
        <v>2.0406325344241666E-2</v>
      </c>
      <c r="E195" s="6">
        <v>-0.30948960780403156</v>
      </c>
      <c r="F195" s="6">
        <v>-0.38742102566399816</v>
      </c>
      <c r="G195" s="6">
        <v>0.18828862251087819</v>
      </c>
      <c r="H195" s="6">
        <v>0.39202712604772361</v>
      </c>
      <c r="I195" s="7">
        <f>SUMPRODUCT(Weights!$A$12:$F$12,C195:H195)</f>
        <v>-7.1812580254782099E-2</v>
      </c>
      <c r="J195" s="7"/>
      <c r="K195" s="44">
        <v>-7.336091044600937E-2</v>
      </c>
      <c r="L195" s="49">
        <f t="shared" si="12"/>
        <v>1.5483301912272707E-3</v>
      </c>
      <c r="M195" s="50">
        <f t="shared" si="13"/>
        <v>1.5483301912272707E-3</v>
      </c>
      <c r="N195" s="51">
        <f t="shared" si="14"/>
        <v>400</v>
      </c>
      <c r="O195" s="51"/>
      <c r="P195" s="45">
        <f t="shared" si="15"/>
        <v>190</v>
      </c>
      <c r="Q195" s="45">
        <f t="shared" si="16"/>
        <v>195</v>
      </c>
      <c r="R195" s="45">
        <f t="shared" si="17"/>
        <v>-5</v>
      </c>
    </row>
    <row r="196" spans="1:18" x14ac:dyDescent="0.3">
      <c r="A196" s="1" t="s">
        <v>713</v>
      </c>
      <c r="B196" s="3" t="s">
        <v>271</v>
      </c>
      <c r="C196" s="6">
        <v>0.34182627860361625</v>
      </c>
      <c r="D196" s="6">
        <v>-0.33656800280571875</v>
      </c>
      <c r="E196" s="6">
        <v>0.39424580094526729</v>
      </c>
      <c r="F196" s="6">
        <v>-0.44942588040728226</v>
      </c>
      <c r="G196" s="6">
        <v>-8.3016568281172765E-2</v>
      </c>
      <c r="H196" s="6">
        <v>-0.31117451577665672</v>
      </c>
      <c r="I196" s="7">
        <f>SUMPRODUCT(Weights!$A$12:$F$12,C196:H196)</f>
        <v>-7.3266587599928462E-2</v>
      </c>
      <c r="J196" s="7"/>
      <c r="K196" s="44">
        <v>-8.1659279485901348E-2</v>
      </c>
      <c r="L196" s="49">
        <f t="shared" si="12"/>
        <v>8.3926918859728861E-3</v>
      </c>
      <c r="M196" s="50">
        <f t="shared" si="13"/>
        <v>8.3926918859728861E-3</v>
      </c>
      <c r="N196" s="51">
        <f t="shared" si="14"/>
        <v>372</v>
      </c>
      <c r="O196" s="51"/>
      <c r="P196" s="45">
        <f t="shared" si="15"/>
        <v>191</v>
      </c>
      <c r="Q196" s="45">
        <f t="shared" si="16"/>
        <v>199</v>
      </c>
      <c r="R196" s="45">
        <f t="shared" si="17"/>
        <v>-8</v>
      </c>
    </row>
    <row r="197" spans="1:18" x14ac:dyDescent="0.3">
      <c r="A197" s="1" t="s">
        <v>572</v>
      </c>
      <c r="B197" s="3" t="s">
        <v>130</v>
      </c>
      <c r="C197" s="6">
        <v>0.68351449386848462</v>
      </c>
      <c r="D197" s="6">
        <v>-0.27522474630054883</v>
      </c>
      <c r="E197" s="6">
        <v>-4.737709698297278E-2</v>
      </c>
      <c r="F197" s="6">
        <v>-0.49013862141327724</v>
      </c>
      <c r="G197" s="6">
        <v>-0.27353793987812186</v>
      </c>
      <c r="H197" s="6">
        <v>-0.10384335948109352</v>
      </c>
      <c r="I197" s="7">
        <f>SUMPRODUCT(Weights!$A$12:$F$12,C197:H197)</f>
        <v>-7.4891366246341837E-2</v>
      </c>
      <c r="J197" s="7"/>
      <c r="K197" s="44">
        <v>-0.27261187640552714</v>
      </c>
      <c r="L197" s="49">
        <f t="shared" si="12"/>
        <v>0.19772051015918529</v>
      </c>
      <c r="M197" s="50">
        <f t="shared" si="13"/>
        <v>0.19772051015918529</v>
      </c>
      <c r="N197" s="51">
        <f t="shared" si="14"/>
        <v>80</v>
      </c>
      <c r="O197" s="51"/>
      <c r="P197" s="45">
        <f t="shared" si="15"/>
        <v>192</v>
      </c>
      <c r="Q197" s="45">
        <f t="shared" si="16"/>
        <v>329</v>
      </c>
      <c r="R197" s="45">
        <f t="shared" si="17"/>
        <v>-137</v>
      </c>
    </row>
    <row r="198" spans="1:18" x14ac:dyDescent="0.3">
      <c r="A198" s="1" t="s">
        <v>599</v>
      </c>
      <c r="B198" s="3" t="s">
        <v>157</v>
      </c>
      <c r="C198" s="6">
        <v>-0.87065065947906639</v>
      </c>
      <c r="D198" s="6">
        <v>0.11079211696159431</v>
      </c>
      <c r="E198" s="6">
        <v>-0.43095993493757068</v>
      </c>
      <c r="F198" s="6">
        <v>-0.25810971239226116</v>
      </c>
      <c r="G198" s="6">
        <v>1.1306833594113395</v>
      </c>
      <c r="H198" s="6">
        <v>0.226987821308923</v>
      </c>
      <c r="I198" s="7">
        <f>SUMPRODUCT(Weights!$A$12:$F$12,C198:H198)</f>
        <v>-7.5936355179989035E-2</v>
      </c>
      <c r="J198" s="7"/>
      <c r="K198" s="44">
        <v>-7.0145192038341408E-3</v>
      </c>
      <c r="L198" s="49">
        <f t="shared" ref="L198:L261" si="18">I198-K198</f>
        <v>-6.8921835976154894E-2</v>
      </c>
      <c r="M198" s="50">
        <f t="shared" ref="M198:M261" si="19">ABS(L198)</f>
        <v>6.8921835976154894E-2</v>
      </c>
      <c r="N198" s="51">
        <f t="shared" ref="N198:N261" si="20">RANK(M198,M$6:M$408)</f>
        <v>227</v>
      </c>
      <c r="O198" s="51"/>
      <c r="P198" s="45">
        <f t="shared" ref="P198:P261" si="21">RANK(I198,I:I)</f>
        <v>193</v>
      </c>
      <c r="Q198" s="45">
        <f t="shared" ref="Q198:Q261" si="22">RANK(K198,K:K)</f>
        <v>155</v>
      </c>
      <c r="R198" s="45">
        <f t="shared" ref="R198:R261" si="23">P198-Q198</f>
        <v>38</v>
      </c>
    </row>
    <row r="199" spans="1:18" x14ac:dyDescent="0.3">
      <c r="A199" s="1" t="s">
        <v>654</v>
      </c>
      <c r="B199" s="3" t="s">
        <v>212</v>
      </c>
      <c r="C199" s="6">
        <v>-0.57508721007600394</v>
      </c>
      <c r="D199" s="6">
        <v>-3.3961144777604479E-2</v>
      </c>
      <c r="E199" s="6">
        <v>9.468096332445998E-2</v>
      </c>
      <c r="F199" s="6">
        <v>-0.40200856031027299</v>
      </c>
      <c r="G199" s="6">
        <v>0.80588330918515672</v>
      </c>
      <c r="H199" s="6">
        <v>-0.13817725770988776</v>
      </c>
      <c r="I199" s="7">
        <f>SUMPRODUCT(Weights!$A$12:$F$12,C199:H199)</f>
        <v>-8.0944467927322558E-2</v>
      </c>
      <c r="J199" s="7"/>
      <c r="K199" s="44">
        <v>-7.4873976525588151E-2</v>
      </c>
      <c r="L199" s="49">
        <f t="shared" si="18"/>
        <v>-6.0704914017344069E-3</v>
      </c>
      <c r="M199" s="50">
        <f t="shared" si="19"/>
        <v>6.0704914017344069E-3</v>
      </c>
      <c r="N199" s="51">
        <f t="shared" si="20"/>
        <v>384</v>
      </c>
      <c r="O199" s="51"/>
      <c r="P199" s="45">
        <f t="shared" si="21"/>
        <v>194</v>
      </c>
      <c r="Q199" s="45">
        <f t="shared" si="22"/>
        <v>196</v>
      </c>
      <c r="R199" s="45">
        <f t="shared" si="23"/>
        <v>-2</v>
      </c>
    </row>
    <row r="200" spans="1:18" x14ac:dyDescent="0.3">
      <c r="A200" s="1" t="s">
        <v>856</v>
      </c>
      <c r="B200" s="3" t="s">
        <v>412</v>
      </c>
      <c r="C200" s="6">
        <v>-9.2148068248304751E-2</v>
      </c>
      <c r="D200" s="6">
        <v>0.10679725385956459</v>
      </c>
      <c r="E200" s="6">
        <v>-0.24930844364497332</v>
      </c>
      <c r="F200" s="6">
        <v>-0.12986219513044872</v>
      </c>
      <c r="G200" s="6">
        <v>-2.7286989015193663E-2</v>
      </c>
      <c r="H200" s="6">
        <v>-0.17603689401159178</v>
      </c>
      <c r="I200" s="7">
        <f>SUMPRODUCT(Weights!$A$12:$F$12,C200:H200)</f>
        <v>-8.2135606204022008E-2</v>
      </c>
      <c r="J200" s="7"/>
      <c r="K200" s="44">
        <v>-5.8474871375917926E-2</v>
      </c>
      <c r="L200" s="49">
        <f t="shared" si="18"/>
        <v>-2.3660734828104081E-2</v>
      </c>
      <c r="M200" s="50">
        <f t="shared" si="19"/>
        <v>2.3660734828104081E-2</v>
      </c>
      <c r="N200" s="51">
        <f t="shared" si="20"/>
        <v>326</v>
      </c>
      <c r="O200" s="51"/>
      <c r="P200" s="45">
        <f t="shared" si="21"/>
        <v>195</v>
      </c>
      <c r="Q200" s="45">
        <f t="shared" si="22"/>
        <v>186</v>
      </c>
      <c r="R200" s="45">
        <f t="shared" si="23"/>
        <v>9</v>
      </c>
    </row>
    <row r="201" spans="1:18" x14ac:dyDescent="0.3">
      <c r="A201" s="1" t="s">
        <v>828</v>
      </c>
      <c r="B201" s="3" t="s">
        <v>384</v>
      </c>
      <c r="C201" s="6">
        <v>0.12012686612487375</v>
      </c>
      <c r="D201" s="6">
        <v>-0.122208140796824</v>
      </c>
      <c r="E201" s="6">
        <v>-0.24948915862593946</v>
      </c>
      <c r="F201" s="6">
        <v>-0.24715565325877276</v>
      </c>
      <c r="G201" s="6">
        <v>0.26595188403896597</v>
      </c>
      <c r="H201" s="6">
        <v>-0.35079082253468324</v>
      </c>
      <c r="I201" s="7">
        <f>SUMPRODUCT(Weights!$A$12:$F$12,C201:H201)</f>
        <v>-8.2457059027658958E-2</v>
      </c>
      <c r="J201" s="7"/>
      <c r="K201" s="44">
        <v>-0.11294504091785454</v>
      </c>
      <c r="L201" s="49">
        <f t="shared" si="18"/>
        <v>3.0487981890195581E-2</v>
      </c>
      <c r="M201" s="50">
        <f t="shared" si="19"/>
        <v>3.0487981890195581E-2</v>
      </c>
      <c r="N201" s="51">
        <f t="shared" si="20"/>
        <v>315</v>
      </c>
      <c r="O201" s="51"/>
      <c r="P201" s="45">
        <f t="shared" si="21"/>
        <v>196</v>
      </c>
      <c r="Q201" s="45">
        <f t="shared" si="22"/>
        <v>216</v>
      </c>
      <c r="R201" s="45">
        <f t="shared" si="23"/>
        <v>-20</v>
      </c>
    </row>
    <row r="202" spans="1:18" x14ac:dyDescent="0.3">
      <c r="A202" s="1" t="s">
        <v>764</v>
      </c>
      <c r="B202" s="3" t="s">
        <v>320</v>
      </c>
      <c r="C202" s="6">
        <v>-1.1496508831433421</v>
      </c>
      <c r="D202" s="6">
        <v>-0.27632270772483736</v>
      </c>
      <c r="E202" s="6">
        <v>-8.5256446211046777E-2</v>
      </c>
      <c r="F202" s="6">
        <v>0.1580863908018483</v>
      </c>
      <c r="G202" s="6">
        <v>1.1885905148222955</v>
      </c>
      <c r="H202" s="6">
        <v>4.4574896400533442E-2</v>
      </c>
      <c r="I202" s="7">
        <f>SUMPRODUCT(Weights!$A$12:$F$12,C202:H202)</f>
        <v>-8.3619840081525579E-2</v>
      </c>
      <c r="J202" s="7"/>
      <c r="K202" s="44">
        <v>-2.1826035383669132E-2</v>
      </c>
      <c r="L202" s="49">
        <f t="shared" si="18"/>
        <v>-6.1793804697856447E-2</v>
      </c>
      <c r="M202" s="50">
        <f t="shared" si="19"/>
        <v>6.1793804697856447E-2</v>
      </c>
      <c r="N202" s="51">
        <f t="shared" si="20"/>
        <v>246</v>
      </c>
      <c r="O202" s="51"/>
      <c r="P202" s="45">
        <f t="shared" si="21"/>
        <v>197</v>
      </c>
      <c r="Q202" s="45">
        <f t="shared" si="22"/>
        <v>160</v>
      </c>
      <c r="R202" s="45">
        <f t="shared" si="23"/>
        <v>37</v>
      </c>
    </row>
    <row r="203" spans="1:18" x14ac:dyDescent="0.3">
      <c r="A203" s="1" t="s">
        <v>682</v>
      </c>
      <c r="B203" s="3" t="s">
        <v>240</v>
      </c>
      <c r="C203" s="6">
        <v>0.16072777718588033</v>
      </c>
      <c r="D203" s="6">
        <v>-0.14930112101387669</v>
      </c>
      <c r="E203" s="6">
        <v>-0.30607877952229956</v>
      </c>
      <c r="F203" s="6">
        <v>-2.4925578893375919E-2</v>
      </c>
      <c r="G203" s="6">
        <v>-6.5136924242778227E-2</v>
      </c>
      <c r="H203" s="6">
        <v>-0.28170937210946334</v>
      </c>
      <c r="I203" s="7">
        <f>SUMPRODUCT(Weights!$A$12:$F$12,C203:H203)</f>
        <v>-8.6553077319982463E-2</v>
      </c>
      <c r="J203" s="7"/>
      <c r="K203" s="44">
        <v>8.8810237573491393E-2</v>
      </c>
      <c r="L203" s="49">
        <f t="shared" si="18"/>
        <v>-0.17536331489347384</v>
      </c>
      <c r="M203" s="50">
        <f t="shared" si="19"/>
        <v>0.17536331489347384</v>
      </c>
      <c r="N203" s="51">
        <f t="shared" si="20"/>
        <v>97</v>
      </c>
      <c r="O203" s="51"/>
      <c r="P203" s="45">
        <f t="shared" si="21"/>
        <v>198</v>
      </c>
      <c r="Q203" s="45">
        <f t="shared" si="22"/>
        <v>108</v>
      </c>
      <c r="R203" s="45">
        <f t="shared" si="23"/>
        <v>90</v>
      </c>
    </row>
    <row r="204" spans="1:18" x14ac:dyDescent="0.3">
      <c r="A204" s="1" t="s">
        <v>831</v>
      </c>
      <c r="B204" s="3" t="s">
        <v>387</v>
      </c>
      <c r="C204" s="6">
        <v>-0.61335057876857402</v>
      </c>
      <c r="D204" s="6">
        <v>7.9855224694999061E-2</v>
      </c>
      <c r="E204" s="6">
        <v>-0.44286502873467759</v>
      </c>
      <c r="F204" s="6">
        <v>-0.23171881459318933</v>
      </c>
      <c r="G204" s="6">
        <v>0.78699051331967318</v>
      </c>
      <c r="H204" s="6">
        <v>0.12983139640225747</v>
      </c>
      <c r="I204" s="7">
        <f>SUMPRODUCT(Weights!$A$12:$F$12,C204:H204)</f>
        <v>-8.8440871405377763E-2</v>
      </c>
      <c r="J204" s="7"/>
      <c r="K204" s="44">
        <v>3.0234469241572005E-2</v>
      </c>
      <c r="L204" s="49">
        <f t="shared" si="18"/>
        <v>-0.11867534064694976</v>
      </c>
      <c r="M204" s="50">
        <f t="shared" si="19"/>
        <v>0.11867534064694976</v>
      </c>
      <c r="N204" s="51">
        <f t="shared" si="20"/>
        <v>155</v>
      </c>
      <c r="O204" s="51"/>
      <c r="P204" s="45">
        <f t="shared" si="21"/>
        <v>199</v>
      </c>
      <c r="Q204" s="45">
        <f t="shared" si="22"/>
        <v>139</v>
      </c>
      <c r="R204" s="45">
        <f t="shared" si="23"/>
        <v>60</v>
      </c>
    </row>
    <row r="205" spans="1:18" x14ac:dyDescent="0.3">
      <c r="A205" s="1" t="s">
        <v>904</v>
      </c>
      <c r="B205" s="3" t="s">
        <v>460</v>
      </c>
      <c r="C205" s="6">
        <v>5.3903808826636312E-2</v>
      </c>
      <c r="D205" s="6">
        <v>2.1866553648347317E-2</v>
      </c>
      <c r="E205" s="6">
        <v>-0.29286612992452365</v>
      </c>
      <c r="F205" s="6">
        <v>4.3584450299292248E-2</v>
      </c>
      <c r="G205" s="6">
        <v>-0.39093060004661451</v>
      </c>
      <c r="H205" s="6">
        <v>-0.11963324425990203</v>
      </c>
      <c r="I205" s="7">
        <f>SUMPRODUCT(Weights!$A$12:$F$12,C205:H205)</f>
        <v>-9.0661871366805744E-2</v>
      </c>
      <c r="J205" s="7"/>
      <c r="K205" s="44">
        <v>-0.13264473154223227</v>
      </c>
      <c r="L205" s="49">
        <f t="shared" si="18"/>
        <v>4.1982860175426531E-2</v>
      </c>
      <c r="M205" s="50">
        <f t="shared" si="19"/>
        <v>4.1982860175426531E-2</v>
      </c>
      <c r="N205" s="51">
        <f t="shared" si="20"/>
        <v>294</v>
      </c>
      <c r="O205" s="51"/>
      <c r="P205" s="45">
        <f t="shared" si="21"/>
        <v>200</v>
      </c>
      <c r="Q205" s="45">
        <f t="shared" si="22"/>
        <v>229</v>
      </c>
      <c r="R205" s="45">
        <f t="shared" si="23"/>
        <v>-29</v>
      </c>
    </row>
    <row r="206" spans="1:18" x14ac:dyDescent="0.3">
      <c r="A206" s="1" t="s">
        <v>539</v>
      </c>
      <c r="B206" s="3" t="s">
        <v>97</v>
      </c>
      <c r="C206" s="6">
        <v>-0.12966164977193967</v>
      </c>
      <c r="D206" s="6">
        <v>-0.29080051161221693</v>
      </c>
      <c r="E206" s="6">
        <v>-0.13887374179250281</v>
      </c>
      <c r="F206" s="6">
        <v>-8.9990840203863887E-2</v>
      </c>
      <c r="G206" s="6">
        <v>0.15776766429555233</v>
      </c>
      <c r="H206" s="6">
        <v>7.9940902872903882E-2</v>
      </c>
      <c r="I206" s="7">
        <f>SUMPRODUCT(Weights!$A$12:$F$12,C206:H206)</f>
        <v>-9.1262421654856291E-2</v>
      </c>
      <c r="J206" s="7"/>
      <c r="K206" s="44">
        <v>-0.1107680269484218</v>
      </c>
      <c r="L206" s="49">
        <f t="shared" si="18"/>
        <v>1.9505605293565514E-2</v>
      </c>
      <c r="M206" s="50">
        <f t="shared" si="19"/>
        <v>1.9505605293565514E-2</v>
      </c>
      <c r="N206" s="51">
        <f t="shared" si="20"/>
        <v>346</v>
      </c>
      <c r="O206" s="51"/>
      <c r="P206" s="45">
        <f t="shared" si="21"/>
        <v>201</v>
      </c>
      <c r="Q206" s="45">
        <f t="shared" si="22"/>
        <v>214</v>
      </c>
      <c r="R206" s="45">
        <f t="shared" si="23"/>
        <v>-13</v>
      </c>
    </row>
    <row r="207" spans="1:18" x14ac:dyDescent="0.3">
      <c r="A207" s="1" t="s">
        <v>708</v>
      </c>
      <c r="B207" s="3" t="s">
        <v>266</v>
      </c>
      <c r="C207" s="6">
        <v>-0.27939252383227997</v>
      </c>
      <c r="D207" s="6">
        <v>-0.20007454452283924</v>
      </c>
      <c r="E207" s="6">
        <v>-0.37959552281421227</v>
      </c>
      <c r="F207" s="6">
        <v>-8.9052695082171979E-2</v>
      </c>
      <c r="G207" s="6">
        <v>0.65538807273600952</v>
      </c>
      <c r="H207" s="6">
        <v>-0.18974686907915</v>
      </c>
      <c r="I207" s="7">
        <f>SUMPRODUCT(Weights!$A$12:$F$12,C207:H207)</f>
        <v>-9.1309757107103665E-2</v>
      </c>
      <c r="J207" s="7"/>
      <c r="K207" s="44">
        <v>-0.15277527267012037</v>
      </c>
      <c r="L207" s="49">
        <f t="shared" si="18"/>
        <v>6.1465515563016701E-2</v>
      </c>
      <c r="M207" s="50">
        <f t="shared" si="19"/>
        <v>6.1465515563016701E-2</v>
      </c>
      <c r="N207" s="51">
        <f t="shared" si="20"/>
        <v>247</v>
      </c>
      <c r="O207" s="51"/>
      <c r="P207" s="45">
        <f t="shared" si="21"/>
        <v>202</v>
      </c>
      <c r="Q207" s="45">
        <f t="shared" si="22"/>
        <v>241</v>
      </c>
      <c r="R207" s="45">
        <f t="shared" si="23"/>
        <v>-39</v>
      </c>
    </row>
    <row r="208" spans="1:18" x14ac:dyDescent="0.3">
      <c r="A208" s="1" t="s">
        <v>629</v>
      </c>
      <c r="B208" s="3" t="s">
        <v>187</v>
      </c>
      <c r="C208" s="6">
        <v>-0.36135193755148065</v>
      </c>
      <c r="D208" s="6">
        <v>0.12126570488024471</v>
      </c>
      <c r="E208" s="6">
        <v>0.49277017515667326</v>
      </c>
      <c r="F208" s="6">
        <v>-0.10393443206918748</v>
      </c>
      <c r="G208" s="6">
        <v>-1.040284381648434</v>
      </c>
      <c r="H208" s="6">
        <v>0.55219338837630305</v>
      </c>
      <c r="I208" s="7">
        <f>SUMPRODUCT(Weights!$A$12:$F$12,C208:H208)</f>
        <v>-9.5711925084218497E-2</v>
      </c>
      <c r="J208" s="7"/>
      <c r="K208" s="44">
        <v>0.19749286406437527</v>
      </c>
      <c r="L208" s="49">
        <f t="shared" si="18"/>
        <v>-0.29320478914859377</v>
      </c>
      <c r="M208" s="50">
        <f t="shared" si="19"/>
        <v>0.29320478914859377</v>
      </c>
      <c r="N208" s="51">
        <f t="shared" si="20"/>
        <v>24</v>
      </c>
      <c r="O208" s="51"/>
      <c r="P208" s="45">
        <f t="shared" si="21"/>
        <v>203</v>
      </c>
      <c r="Q208" s="45">
        <f t="shared" si="22"/>
        <v>81</v>
      </c>
      <c r="R208" s="45">
        <f t="shared" si="23"/>
        <v>122</v>
      </c>
    </row>
    <row r="209" spans="1:18" x14ac:dyDescent="0.3">
      <c r="A209" s="1" t="s">
        <v>699</v>
      </c>
      <c r="B209" s="3" t="s">
        <v>257</v>
      </c>
      <c r="C209" s="6">
        <v>0.11023318614993161</v>
      </c>
      <c r="D209" s="6">
        <v>-0.30757391760019476</v>
      </c>
      <c r="E209" s="6">
        <v>-2.4909925109903919E-2</v>
      </c>
      <c r="F209" s="6">
        <v>-0.14656103830262426</v>
      </c>
      <c r="G209" s="6">
        <v>-0.10929478359618433</v>
      </c>
      <c r="H209" s="6">
        <v>-8.6600157160791391E-2</v>
      </c>
      <c r="I209" s="7">
        <f>SUMPRODUCT(Weights!$A$12:$F$12,C209:H209)</f>
        <v>-9.7571075972569851E-2</v>
      </c>
      <c r="J209" s="7"/>
      <c r="K209" s="44">
        <v>-3.120410909781374E-2</v>
      </c>
      <c r="L209" s="49">
        <f t="shared" si="18"/>
        <v>-6.6366966874756114E-2</v>
      </c>
      <c r="M209" s="50">
        <f t="shared" si="19"/>
        <v>6.6366966874756114E-2</v>
      </c>
      <c r="N209" s="51">
        <f t="shared" si="20"/>
        <v>233</v>
      </c>
      <c r="O209" s="51"/>
      <c r="P209" s="45">
        <f t="shared" si="21"/>
        <v>204</v>
      </c>
      <c r="Q209" s="45">
        <f t="shared" si="22"/>
        <v>168</v>
      </c>
      <c r="R209" s="45">
        <f t="shared" si="23"/>
        <v>36</v>
      </c>
    </row>
    <row r="210" spans="1:18" x14ac:dyDescent="0.3">
      <c r="A210" s="1" t="s">
        <v>562</v>
      </c>
      <c r="B210" s="3" t="s">
        <v>120</v>
      </c>
      <c r="C210" s="6">
        <v>-1.307092163471907</v>
      </c>
      <c r="D210" s="6">
        <v>-0.17227074101044654</v>
      </c>
      <c r="E210" s="6">
        <v>-6.2295221583581639E-2</v>
      </c>
      <c r="F210" s="6">
        <v>0.62028409956250696</v>
      </c>
      <c r="G210" s="6">
        <v>0.66569392150285156</v>
      </c>
      <c r="H210" s="6">
        <v>-0.16968490897641716</v>
      </c>
      <c r="I210" s="7">
        <f>SUMPRODUCT(Weights!$A$12:$F$12,C210:H210)</f>
        <v>-9.8274446893720543E-2</v>
      </c>
      <c r="J210" s="7"/>
      <c r="K210" s="44">
        <v>-0.19685258667499372</v>
      </c>
      <c r="L210" s="49">
        <f t="shared" si="18"/>
        <v>9.857813978127318E-2</v>
      </c>
      <c r="M210" s="50">
        <f t="shared" si="19"/>
        <v>9.857813978127318E-2</v>
      </c>
      <c r="N210" s="51">
        <f t="shared" si="20"/>
        <v>183</v>
      </c>
      <c r="O210" s="51"/>
      <c r="P210" s="45">
        <f t="shared" si="21"/>
        <v>205</v>
      </c>
      <c r="Q210" s="45">
        <f t="shared" si="22"/>
        <v>275</v>
      </c>
      <c r="R210" s="45">
        <f t="shared" si="23"/>
        <v>-70</v>
      </c>
    </row>
    <row r="211" spans="1:18" x14ac:dyDescent="0.3">
      <c r="A211" s="1" t="s">
        <v>597</v>
      </c>
      <c r="B211" s="3" t="s">
        <v>155</v>
      </c>
      <c r="C211" s="6">
        <v>-0.6052848030168303</v>
      </c>
      <c r="D211" s="6">
        <v>-0.53264523954994658</v>
      </c>
      <c r="E211" s="6">
        <v>0.21297606254361812</v>
      </c>
      <c r="F211" s="6">
        <v>8.6944398811411045E-3</v>
      </c>
      <c r="G211" s="6">
        <v>0.60441355657689366</v>
      </c>
      <c r="H211" s="6">
        <v>4.5516458706862967E-2</v>
      </c>
      <c r="I211" s="7">
        <f>SUMPRODUCT(Weights!$A$12:$F$12,C211:H211)</f>
        <v>-9.8687031798364092E-2</v>
      </c>
      <c r="J211" s="7"/>
      <c r="K211" s="44">
        <v>-4.7287349174380051E-2</v>
      </c>
      <c r="L211" s="49">
        <f t="shared" si="18"/>
        <v>-5.139968262398404E-2</v>
      </c>
      <c r="M211" s="50">
        <f t="shared" si="19"/>
        <v>5.139968262398404E-2</v>
      </c>
      <c r="N211" s="51">
        <f t="shared" si="20"/>
        <v>269</v>
      </c>
      <c r="O211" s="51"/>
      <c r="P211" s="45">
        <f t="shared" si="21"/>
        <v>206</v>
      </c>
      <c r="Q211" s="45">
        <f t="shared" si="22"/>
        <v>175</v>
      </c>
      <c r="R211" s="45">
        <f t="shared" si="23"/>
        <v>31</v>
      </c>
    </row>
    <row r="212" spans="1:18" x14ac:dyDescent="0.3">
      <c r="A212" s="1" t="s">
        <v>878</v>
      </c>
      <c r="B212" s="3" t="s">
        <v>434</v>
      </c>
      <c r="C212" s="6">
        <v>7.5473896901488244E-2</v>
      </c>
      <c r="D212" s="6">
        <v>-0.31544630794593376</v>
      </c>
      <c r="E212" s="6">
        <v>-2.6358032539276516E-2</v>
      </c>
      <c r="F212" s="6">
        <v>-0.39840374323888633</v>
      </c>
      <c r="G212" s="6">
        <v>-0.11827017259719905</v>
      </c>
      <c r="H212" s="6">
        <v>0.48016728815651744</v>
      </c>
      <c r="I212" s="7">
        <f>SUMPRODUCT(Weights!$A$12:$F$12,C212:H212)</f>
        <v>-0.10135273281148596</v>
      </c>
      <c r="J212" s="7"/>
      <c r="K212" s="44">
        <v>-9.3429935810739925E-2</v>
      </c>
      <c r="L212" s="49">
        <f t="shared" si="18"/>
        <v>-7.9227970007460374E-3</v>
      </c>
      <c r="M212" s="50">
        <f t="shared" si="19"/>
        <v>7.9227970007460374E-3</v>
      </c>
      <c r="N212" s="51">
        <f t="shared" si="20"/>
        <v>375</v>
      </c>
      <c r="O212" s="51"/>
      <c r="P212" s="45">
        <f t="shared" si="21"/>
        <v>207</v>
      </c>
      <c r="Q212" s="45">
        <f t="shared" si="22"/>
        <v>205</v>
      </c>
      <c r="R212" s="45">
        <f t="shared" si="23"/>
        <v>2</v>
      </c>
    </row>
    <row r="213" spans="1:18" x14ac:dyDescent="0.3">
      <c r="A213" s="1" t="s">
        <v>618</v>
      </c>
      <c r="B213" s="3" t="s">
        <v>176</v>
      </c>
      <c r="C213" s="6">
        <v>-0.54509091636890306</v>
      </c>
      <c r="D213" s="6">
        <v>-0.36908137217113601</v>
      </c>
      <c r="E213" s="6">
        <v>-2.2172232769344491E-2</v>
      </c>
      <c r="F213" s="6">
        <v>-0.10549267114187066</v>
      </c>
      <c r="G213" s="6">
        <v>0.79801070852917333</v>
      </c>
      <c r="H213" s="6">
        <v>-0.17198477255906172</v>
      </c>
      <c r="I213" s="7">
        <f>SUMPRODUCT(Weights!$A$12:$F$12,C213:H213)</f>
        <v>-0.1047556978283138</v>
      </c>
      <c r="J213" s="7"/>
      <c r="K213" s="44">
        <v>-0.18593091482424781</v>
      </c>
      <c r="L213" s="49">
        <f t="shared" si="18"/>
        <v>8.117521699593401E-2</v>
      </c>
      <c r="M213" s="50">
        <f t="shared" si="19"/>
        <v>8.117521699593401E-2</v>
      </c>
      <c r="N213" s="51">
        <f t="shared" si="20"/>
        <v>208</v>
      </c>
      <c r="O213" s="51"/>
      <c r="P213" s="45">
        <f t="shared" si="21"/>
        <v>208</v>
      </c>
      <c r="Q213" s="45">
        <f t="shared" si="22"/>
        <v>269</v>
      </c>
      <c r="R213" s="45">
        <f t="shared" si="23"/>
        <v>-61</v>
      </c>
    </row>
    <row r="214" spans="1:18" x14ac:dyDescent="0.3">
      <c r="A214" s="1" t="s">
        <v>900</v>
      </c>
      <c r="B214" s="3" t="s">
        <v>456</v>
      </c>
      <c r="C214" s="6">
        <v>-0.56023828111257168</v>
      </c>
      <c r="D214" s="6">
        <v>-0.31154139927228697</v>
      </c>
      <c r="E214" s="6">
        <v>-0.12276921380350772</v>
      </c>
      <c r="F214" s="6">
        <v>-0.2142421422278743</v>
      </c>
      <c r="G214" s="6">
        <v>0.63047607668610284</v>
      </c>
      <c r="H214" s="6">
        <v>0.35557879550976484</v>
      </c>
      <c r="I214" s="7">
        <f>SUMPRODUCT(Weights!$A$12:$F$12,C214:H214)</f>
        <v>-0.10549045553918081</v>
      </c>
      <c r="J214" s="7"/>
      <c r="K214" s="44">
        <v>-2.2381741047995271E-2</v>
      </c>
      <c r="L214" s="49">
        <f t="shared" si="18"/>
        <v>-8.3108714491185537E-2</v>
      </c>
      <c r="M214" s="50">
        <f t="shared" si="19"/>
        <v>8.3108714491185537E-2</v>
      </c>
      <c r="N214" s="51">
        <f t="shared" si="20"/>
        <v>202</v>
      </c>
      <c r="O214" s="51"/>
      <c r="P214" s="45">
        <f t="shared" si="21"/>
        <v>209</v>
      </c>
      <c r="Q214" s="45">
        <f t="shared" si="22"/>
        <v>161</v>
      </c>
      <c r="R214" s="45">
        <f t="shared" si="23"/>
        <v>48</v>
      </c>
    </row>
    <row r="215" spans="1:18" x14ac:dyDescent="0.3">
      <c r="A215" s="1" t="s">
        <v>909</v>
      </c>
      <c r="B215" s="3" t="s">
        <v>465</v>
      </c>
      <c r="C215" s="6">
        <v>-0.49839275514927261</v>
      </c>
      <c r="D215" s="6">
        <v>-0.33334792790954038</v>
      </c>
      <c r="E215" s="6">
        <v>-0.3442498359092997</v>
      </c>
      <c r="F215" s="6">
        <v>-0.31060745666620027</v>
      </c>
      <c r="G215" s="6">
        <v>0.70857774331913037</v>
      </c>
      <c r="H215" s="6">
        <v>0.67748179853145718</v>
      </c>
      <c r="I215" s="7">
        <f>SUMPRODUCT(Weights!$A$12:$F$12,C215:H215)</f>
        <v>-0.10607226198038237</v>
      </c>
      <c r="J215" s="7"/>
      <c r="K215" s="44">
        <v>8.5007953870593622E-2</v>
      </c>
      <c r="L215" s="49">
        <f t="shared" si="18"/>
        <v>-0.19108021585097601</v>
      </c>
      <c r="M215" s="50">
        <f t="shared" si="19"/>
        <v>0.19108021585097601</v>
      </c>
      <c r="N215" s="51">
        <f t="shared" si="20"/>
        <v>86</v>
      </c>
      <c r="O215" s="51"/>
      <c r="P215" s="45">
        <f t="shared" si="21"/>
        <v>210</v>
      </c>
      <c r="Q215" s="45">
        <f t="shared" si="22"/>
        <v>111</v>
      </c>
      <c r="R215" s="45">
        <f t="shared" si="23"/>
        <v>99</v>
      </c>
    </row>
    <row r="216" spans="1:18" x14ac:dyDescent="0.3">
      <c r="A216" s="1" t="s">
        <v>522</v>
      </c>
      <c r="B216" s="3" t="s">
        <v>82</v>
      </c>
      <c r="C216" s="6">
        <v>-0.71647861110085742</v>
      </c>
      <c r="D216" s="6">
        <v>7.7969817821083642E-2</v>
      </c>
      <c r="E216" s="6">
        <v>1.2445175123622367</v>
      </c>
      <c r="F216" s="6">
        <v>-0.41029849983979705</v>
      </c>
      <c r="G216" s="6">
        <v>-0.84063705410284939</v>
      </c>
      <c r="H216" s="6">
        <v>0.42344419662056121</v>
      </c>
      <c r="I216" s="7">
        <f>SUMPRODUCT(Weights!$A$12:$F$12,C216:H216)</f>
        <v>-0.10683497022294997</v>
      </c>
      <c r="J216" s="7"/>
      <c r="K216" s="44">
        <v>0.15135608543834672</v>
      </c>
      <c r="L216" s="49">
        <f t="shared" si="18"/>
        <v>-0.25819105566129669</v>
      </c>
      <c r="M216" s="50">
        <f t="shared" si="19"/>
        <v>0.25819105566129669</v>
      </c>
      <c r="N216" s="51">
        <f t="shared" si="20"/>
        <v>42</v>
      </c>
      <c r="O216" s="51"/>
      <c r="P216" s="45">
        <f t="shared" si="21"/>
        <v>211</v>
      </c>
      <c r="Q216" s="45">
        <f t="shared" si="22"/>
        <v>90</v>
      </c>
      <c r="R216" s="45">
        <f t="shared" si="23"/>
        <v>121</v>
      </c>
    </row>
    <row r="217" spans="1:18" x14ac:dyDescent="0.3">
      <c r="A217" s="1" t="s">
        <v>892</v>
      </c>
      <c r="B217" s="3" t="s">
        <v>448</v>
      </c>
      <c r="C217" s="6">
        <v>0.73903252101328731</v>
      </c>
      <c r="D217" s="6">
        <v>-0.23203606446878988</v>
      </c>
      <c r="E217" s="6">
        <v>-0.41166549167230077</v>
      </c>
      <c r="F217" s="6">
        <v>-0.55391369488808151</v>
      </c>
      <c r="G217" s="6">
        <v>-0.39096183473712676</v>
      </c>
      <c r="H217" s="6">
        <v>0.13618376972554941</v>
      </c>
      <c r="I217" s="7">
        <f>SUMPRODUCT(Weights!$A$12:$F$12,C217:H217)</f>
        <v>-0.116159169657576</v>
      </c>
      <c r="J217" s="7"/>
      <c r="K217" s="44">
        <v>-0.16843531572375939</v>
      </c>
      <c r="L217" s="49">
        <f t="shared" si="18"/>
        <v>5.2276146066183388E-2</v>
      </c>
      <c r="M217" s="50">
        <f t="shared" si="19"/>
        <v>5.2276146066183388E-2</v>
      </c>
      <c r="N217" s="51">
        <f t="shared" si="20"/>
        <v>266</v>
      </c>
      <c r="O217" s="51"/>
      <c r="P217" s="45">
        <f t="shared" si="21"/>
        <v>212</v>
      </c>
      <c r="Q217" s="45">
        <f t="shared" si="22"/>
        <v>253</v>
      </c>
      <c r="R217" s="45">
        <f t="shared" si="23"/>
        <v>-41</v>
      </c>
    </row>
    <row r="218" spans="1:18" x14ac:dyDescent="0.3">
      <c r="A218" s="1" t="s">
        <v>773</v>
      </c>
      <c r="B218" s="3" t="s">
        <v>329</v>
      </c>
      <c r="C218" s="6">
        <v>0.33558797039378818</v>
      </c>
      <c r="D218" s="6">
        <v>9.4368592909890942E-2</v>
      </c>
      <c r="E218" s="6">
        <v>-0.14674303334430011</v>
      </c>
      <c r="F218" s="6">
        <v>-1.2395262575479713E-2</v>
      </c>
      <c r="G218" s="6">
        <v>-0.64869983635748074</v>
      </c>
      <c r="H218" s="6">
        <v>-0.82151082265444286</v>
      </c>
      <c r="I218" s="7">
        <f>SUMPRODUCT(Weights!$A$12:$F$12,C218:H218)</f>
        <v>-0.11795525257507153</v>
      </c>
      <c r="J218" s="7"/>
      <c r="K218" s="44">
        <v>-0.34773261352819479</v>
      </c>
      <c r="L218" s="49">
        <f t="shared" si="18"/>
        <v>0.22977736095312326</v>
      </c>
      <c r="M218" s="50">
        <f t="shared" si="19"/>
        <v>0.22977736095312326</v>
      </c>
      <c r="N218" s="51">
        <f t="shared" si="20"/>
        <v>59</v>
      </c>
      <c r="O218" s="51"/>
      <c r="P218" s="45">
        <f t="shared" si="21"/>
        <v>213</v>
      </c>
      <c r="Q218" s="45">
        <f t="shared" si="22"/>
        <v>376</v>
      </c>
      <c r="R218" s="45">
        <f t="shared" si="23"/>
        <v>-163</v>
      </c>
    </row>
    <row r="219" spans="1:18" x14ac:dyDescent="0.3">
      <c r="A219" s="1" t="s">
        <v>686</v>
      </c>
      <c r="B219" s="3" t="s">
        <v>244</v>
      </c>
      <c r="C219" s="6">
        <v>0.32708804445949763</v>
      </c>
      <c r="D219" s="6">
        <v>-2.0301332071228459E-2</v>
      </c>
      <c r="E219" s="6">
        <v>-2.1241420501269537E-3</v>
      </c>
      <c r="F219" s="6">
        <v>-0.42434968446767762</v>
      </c>
      <c r="G219" s="6">
        <v>-0.25747165069513295</v>
      </c>
      <c r="H219" s="6">
        <v>-0.58636200188637866</v>
      </c>
      <c r="I219" s="7">
        <f>SUMPRODUCT(Weights!$A$12:$F$12,C219:H219)</f>
        <v>-0.12108816351630855</v>
      </c>
      <c r="J219" s="7"/>
      <c r="K219" s="44">
        <v>-0.22883918440996953</v>
      </c>
      <c r="L219" s="49">
        <f t="shared" si="18"/>
        <v>0.10775102089366098</v>
      </c>
      <c r="M219" s="50">
        <f t="shared" si="19"/>
        <v>0.10775102089366098</v>
      </c>
      <c r="N219" s="51">
        <f t="shared" si="20"/>
        <v>167</v>
      </c>
      <c r="O219" s="51"/>
      <c r="P219" s="45">
        <f t="shared" si="21"/>
        <v>214</v>
      </c>
      <c r="Q219" s="45">
        <f t="shared" si="22"/>
        <v>291</v>
      </c>
      <c r="R219" s="45">
        <f t="shared" si="23"/>
        <v>-77</v>
      </c>
    </row>
    <row r="220" spans="1:18" x14ac:dyDescent="0.3">
      <c r="A220" s="1" t="s">
        <v>739</v>
      </c>
      <c r="B220" s="3" t="s">
        <v>297</v>
      </c>
      <c r="C220" s="6">
        <v>-0.12516574895630278</v>
      </c>
      <c r="D220" s="6">
        <v>-0.32311493918591561</v>
      </c>
      <c r="E220" s="6">
        <v>5.2612501011126078E-2</v>
      </c>
      <c r="F220" s="6">
        <v>-0.34382853859392959</v>
      </c>
      <c r="G220" s="6">
        <v>0.2272443541761163</v>
      </c>
      <c r="H220" s="6">
        <v>-4.9261994680038085E-2</v>
      </c>
      <c r="I220" s="7">
        <f>SUMPRODUCT(Weights!$A$12:$F$12,C220:H220)</f>
        <v>-0.12136951653714706</v>
      </c>
      <c r="J220" s="7"/>
      <c r="K220" s="44">
        <v>-0.20305478610109737</v>
      </c>
      <c r="L220" s="49">
        <f t="shared" si="18"/>
        <v>8.1685269563950308E-2</v>
      </c>
      <c r="M220" s="50">
        <f t="shared" si="19"/>
        <v>8.1685269563950308E-2</v>
      </c>
      <c r="N220" s="51">
        <f t="shared" si="20"/>
        <v>205</v>
      </c>
      <c r="O220" s="51"/>
      <c r="P220" s="45">
        <f t="shared" si="21"/>
        <v>215</v>
      </c>
      <c r="Q220" s="45">
        <f t="shared" si="22"/>
        <v>279</v>
      </c>
      <c r="R220" s="45">
        <f t="shared" si="23"/>
        <v>-64</v>
      </c>
    </row>
    <row r="221" spans="1:18" x14ac:dyDescent="0.3">
      <c r="A221" s="1" t="s">
        <v>558</v>
      </c>
      <c r="B221" s="3" t="s">
        <v>116</v>
      </c>
      <c r="C221" s="6">
        <v>0.20765585372100881</v>
      </c>
      <c r="D221" s="6">
        <v>-0.20219536764141557</v>
      </c>
      <c r="E221" s="6">
        <v>-4.1125652446609887E-2</v>
      </c>
      <c r="F221" s="6">
        <v>-8.9488701774999485E-2</v>
      </c>
      <c r="G221" s="6">
        <v>-0.46723670028695896</v>
      </c>
      <c r="H221" s="6">
        <v>-0.31674718252504935</v>
      </c>
      <c r="I221" s="7">
        <f>SUMPRODUCT(Weights!$A$12:$F$12,C221:H221)</f>
        <v>-0.12473471430162152</v>
      </c>
      <c r="J221" s="7"/>
      <c r="K221" s="44">
        <v>-0.31697346491304867</v>
      </c>
      <c r="L221" s="49">
        <f t="shared" si="18"/>
        <v>0.19223875061142714</v>
      </c>
      <c r="M221" s="50">
        <f t="shared" si="19"/>
        <v>0.19223875061142714</v>
      </c>
      <c r="N221" s="51">
        <f t="shared" si="20"/>
        <v>85</v>
      </c>
      <c r="O221" s="51"/>
      <c r="P221" s="45">
        <f t="shared" si="21"/>
        <v>216</v>
      </c>
      <c r="Q221" s="45">
        <f t="shared" si="22"/>
        <v>360</v>
      </c>
      <c r="R221" s="45">
        <f t="shared" si="23"/>
        <v>-144</v>
      </c>
    </row>
    <row r="222" spans="1:18" x14ac:dyDescent="0.3">
      <c r="A222" s="1" t="s">
        <v>602</v>
      </c>
      <c r="B222" s="3" t="s">
        <v>160</v>
      </c>
      <c r="C222" s="6">
        <v>0.19098550247788018</v>
      </c>
      <c r="D222" s="6">
        <v>7.8704645363719433E-2</v>
      </c>
      <c r="E222" s="6">
        <v>-0.3405243911149462</v>
      </c>
      <c r="F222" s="6">
        <v>1.133397710669639E-2</v>
      </c>
      <c r="G222" s="6">
        <v>-0.79023913904186094</v>
      </c>
      <c r="H222" s="6">
        <v>-0.11923453071276251</v>
      </c>
      <c r="I222" s="7">
        <f>SUMPRODUCT(Weights!$A$12:$F$12,C222:H222)</f>
        <v>-0.12533315760513811</v>
      </c>
      <c r="J222" s="7"/>
      <c r="K222" s="44">
        <v>-0.28992930996129457</v>
      </c>
      <c r="L222" s="49">
        <f t="shared" si="18"/>
        <v>0.16459615235615646</v>
      </c>
      <c r="M222" s="50">
        <f t="shared" si="19"/>
        <v>0.16459615235615646</v>
      </c>
      <c r="N222" s="51">
        <f t="shared" si="20"/>
        <v>107</v>
      </c>
      <c r="O222" s="51"/>
      <c r="P222" s="45">
        <f t="shared" si="21"/>
        <v>217</v>
      </c>
      <c r="Q222" s="45">
        <f t="shared" si="22"/>
        <v>344</v>
      </c>
      <c r="R222" s="45">
        <f t="shared" si="23"/>
        <v>-127</v>
      </c>
    </row>
    <row r="223" spans="1:18" x14ac:dyDescent="0.3">
      <c r="A223" s="1" t="s">
        <v>695</v>
      </c>
      <c r="B223" s="3" t="s">
        <v>253</v>
      </c>
      <c r="C223" s="6">
        <v>0.25313263075264508</v>
      </c>
      <c r="D223" s="6">
        <v>6.8402560479117358E-2</v>
      </c>
      <c r="E223" s="6">
        <v>8.7007579361937135E-2</v>
      </c>
      <c r="F223" s="6">
        <v>-0.55579116545154839</v>
      </c>
      <c r="G223" s="6">
        <v>-0.60578457305761513</v>
      </c>
      <c r="H223" s="6">
        <v>-1.4384078485544946E-2</v>
      </c>
      <c r="I223" s="7">
        <f>SUMPRODUCT(Weights!$A$12:$F$12,C223:H223)</f>
        <v>-0.1261061517468634</v>
      </c>
      <c r="J223" s="7"/>
      <c r="K223" s="44">
        <v>-0.29445555006088053</v>
      </c>
      <c r="L223" s="49">
        <f t="shared" si="18"/>
        <v>0.16834939831401713</v>
      </c>
      <c r="M223" s="50">
        <f t="shared" si="19"/>
        <v>0.16834939831401713</v>
      </c>
      <c r="N223" s="51">
        <f t="shared" si="20"/>
        <v>104</v>
      </c>
      <c r="O223" s="51"/>
      <c r="P223" s="45">
        <f t="shared" si="21"/>
        <v>218</v>
      </c>
      <c r="Q223" s="45">
        <f t="shared" si="22"/>
        <v>349</v>
      </c>
      <c r="R223" s="45">
        <f t="shared" si="23"/>
        <v>-131</v>
      </c>
    </row>
    <row r="224" spans="1:18" x14ac:dyDescent="0.3">
      <c r="A224" s="1" t="s">
        <v>813</v>
      </c>
      <c r="B224" s="3" t="s">
        <v>369</v>
      </c>
      <c r="C224" s="6">
        <v>-0.99937983380643058</v>
      </c>
      <c r="D224" s="6">
        <v>2.1064485688189194E-2</v>
      </c>
      <c r="E224" s="6">
        <v>5.2476981786176116E-2</v>
      </c>
      <c r="F224" s="6">
        <v>0.25372863643250154</v>
      </c>
      <c r="G224" s="6">
        <v>0.35559160049580074</v>
      </c>
      <c r="H224" s="6">
        <v>-0.42490072481022245</v>
      </c>
      <c r="I224" s="7">
        <f>SUMPRODUCT(Weights!$A$12:$F$12,C224:H224)</f>
        <v>-0.12619712747587369</v>
      </c>
      <c r="J224" s="7"/>
      <c r="K224" s="44">
        <v>-0.22549047305022477</v>
      </c>
      <c r="L224" s="49">
        <f t="shared" si="18"/>
        <v>9.9293345574351072E-2</v>
      </c>
      <c r="M224" s="50">
        <f t="shared" si="19"/>
        <v>9.9293345574351072E-2</v>
      </c>
      <c r="N224" s="51">
        <f t="shared" si="20"/>
        <v>180</v>
      </c>
      <c r="O224" s="51"/>
      <c r="P224" s="45">
        <f t="shared" si="21"/>
        <v>219</v>
      </c>
      <c r="Q224" s="45">
        <f t="shared" si="22"/>
        <v>287</v>
      </c>
      <c r="R224" s="45">
        <f t="shared" si="23"/>
        <v>-68</v>
      </c>
    </row>
    <row r="225" spans="1:18" x14ac:dyDescent="0.3">
      <c r="A225" s="1" t="s">
        <v>651</v>
      </c>
      <c r="B225" s="3" t="s">
        <v>209</v>
      </c>
      <c r="C225" s="6">
        <v>0.30309926169341328</v>
      </c>
      <c r="D225" s="6">
        <v>-0.2048817532253483</v>
      </c>
      <c r="E225" s="6">
        <v>-8.1087692353084134E-2</v>
      </c>
      <c r="F225" s="6">
        <v>-0.51533500095752593</v>
      </c>
      <c r="G225" s="6">
        <v>-0.3145375580337289</v>
      </c>
      <c r="H225" s="6">
        <v>0.11746388640575496</v>
      </c>
      <c r="I225" s="7">
        <f>SUMPRODUCT(Weights!$A$12:$F$12,C225:H225)</f>
        <v>-0.13102089741533865</v>
      </c>
      <c r="J225" s="7"/>
      <c r="K225" s="44">
        <v>-0.13469986578655116</v>
      </c>
      <c r="L225" s="49">
        <f t="shared" si="18"/>
        <v>3.6789683712125099E-3</v>
      </c>
      <c r="M225" s="50">
        <f t="shared" si="19"/>
        <v>3.6789683712125099E-3</v>
      </c>
      <c r="N225" s="51">
        <f t="shared" si="20"/>
        <v>391</v>
      </c>
      <c r="O225" s="51"/>
      <c r="P225" s="45">
        <f t="shared" si="21"/>
        <v>220</v>
      </c>
      <c r="Q225" s="45">
        <f t="shared" si="22"/>
        <v>232</v>
      </c>
      <c r="R225" s="45">
        <f t="shared" si="23"/>
        <v>-12</v>
      </c>
    </row>
    <row r="226" spans="1:18" x14ac:dyDescent="0.3">
      <c r="A226" s="1" t="s">
        <v>829</v>
      </c>
      <c r="B226" s="3" t="s">
        <v>385</v>
      </c>
      <c r="C226" s="6">
        <v>-0.64743211682176649</v>
      </c>
      <c r="D226" s="6">
        <v>-0.2285949413410843</v>
      </c>
      <c r="E226" s="6">
        <v>-0.5735419390589247</v>
      </c>
      <c r="F226" s="6">
        <v>5.004165697933869E-2</v>
      </c>
      <c r="G226" s="6">
        <v>0.60253755419210986</v>
      </c>
      <c r="H226" s="6">
        <v>0.28906507989103725</v>
      </c>
      <c r="I226" s="7">
        <f>SUMPRODUCT(Weights!$A$12:$F$12,C226:H226)</f>
        <v>-0.13194122997762087</v>
      </c>
      <c r="J226" s="7"/>
      <c r="K226" s="44">
        <v>-2.1390492009635744E-3</v>
      </c>
      <c r="L226" s="49">
        <f t="shared" si="18"/>
        <v>-0.12980218077665728</v>
      </c>
      <c r="M226" s="50">
        <f t="shared" si="19"/>
        <v>0.12980218077665728</v>
      </c>
      <c r="N226" s="51">
        <f t="shared" si="20"/>
        <v>140</v>
      </c>
      <c r="O226" s="51"/>
      <c r="P226" s="45">
        <f t="shared" si="21"/>
        <v>221</v>
      </c>
      <c r="Q226" s="45">
        <f t="shared" si="22"/>
        <v>154</v>
      </c>
      <c r="R226" s="45">
        <f t="shared" si="23"/>
        <v>67</v>
      </c>
    </row>
    <row r="227" spans="1:18" x14ac:dyDescent="0.3">
      <c r="A227" s="1" t="s">
        <v>711</v>
      </c>
      <c r="B227" s="3" t="s">
        <v>269</v>
      </c>
      <c r="C227" s="6">
        <v>0.48668686203443706</v>
      </c>
      <c r="D227" s="6">
        <v>-0.26661314250655649</v>
      </c>
      <c r="E227" s="6">
        <v>-0.15605894083078564</v>
      </c>
      <c r="F227" s="6">
        <v>-0.4160875189820088</v>
      </c>
      <c r="G227" s="6">
        <v>-0.16397027059654251</v>
      </c>
      <c r="H227" s="6">
        <v>-0.46679691093524006</v>
      </c>
      <c r="I227" s="7">
        <f>SUMPRODUCT(Weights!$A$12:$F$12,C227:H227)</f>
        <v>-0.13388683269844889</v>
      </c>
      <c r="J227" s="7"/>
      <c r="K227" s="44">
        <v>-0.31372709713909364</v>
      </c>
      <c r="L227" s="49">
        <f t="shared" si="18"/>
        <v>0.17984026444064474</v>
      </c>
      <c r="M227" s="50">
        <f t="shared" si="19"/>
        <v>0.17984026444064474</v>
      </c>
      <c r="N227" s="51">
        <f t="shared" si="20"/>
        <v>93</v>
      </c>
      <c r="O227" s="51"/>
      <c r="P227" s="45">
        <f t="shared" si="21"/>
        <v>222</v>
      </c>
      <c r="Q227" s="45">
        <f t="shared" si="22"/>
        <v>359</v>
      </c>
      <c r="R227" s="45">
        <f t="shared" si="23"/>
        <v>-137</v>
      </c>
    </row>
    <row r="228" spans="1:18" x14ac:dyDescent="0.3">
      <c r="A228" s="1" t="s">
        <v>863</v>
      </c>
      <c r="B228" s="3" t="s">
        <v>419</v>
      </c>
      <c r="C228" s="6">
        <v>-0.2232576332222857</v>
      </c>
      <c r="D228" s="6">
        <v>-5.4035800329535075E-2</v>
      </c>
      <c r="E228" s="6">
        <v>0.16850960760733116</v>
      </c>
      <c r="F228" s="6">
        <v>-0.15440388987465048</v>
      </c>
      <c r="G228" s="6">
        <v>-0.58411771509721855</v>
      </c>
      <c r="H228" s="6">
        <v>0.13805585921959115</v>
      </c>
      <c r="I228" s="7">
        <f>SUMPRODUCT(Weights!$A$12:$F$12,C228:H228)</f>
        <v>-0.13487509488681826</v>
      </c>
      <c r="J228" s="7"/>
      <c r="K228" s="44">
        <v>-0.20051156663924791</v>
      </c>
      <c r="L228" s="49">
        <f t="shared" si="18"/>
        <v>6.5636471752429648E-2</v>
      </c>
      <c r="M228" s="50">
        <f t="shared" si="19"/>
        <v>6.5636471752429648E-2</v>
      </c>
      <c r="N228" s="51">
        <f t="shared" si="20"/>
        <v>238</v>
      </c>
      <c r="O228" s="51"/>
      <c r="P228" s="45">
        <f t="shared" si="21"/>
        <v>223</v>
      </c>
      <c r="Q228" s="45">
        <f t="shared" si="22"/>
        <v>277</v>
      </c>
      <c r="R228" s="45">
        <f t="shared" si="23"/>
        <v>-54</v>
      </c>
    </row>
    <row r="229" spans="1:18" x14ac:dyDescent="0.3">
      <c r="A229" s="1" t="s">
        <v>783</v>
      </c>
      <c r="B229" s="3" t="s">
        <v>339</v>
      </c>
      <c r="C229" s="6">
        <v>-0.50545212614951462</v>
      </c>
      <c r="D229" s="6">
        <v>-3.4427549302891491E-2</v>
      </c>
      <c r="E229" s="6">
        <v>-5.2711589785576142E-2</v>
      </c>
      <c r="F229" s="6">
        <v>-8.9857084664288725E-2</v>
      </c>
      <c r="G229" s="6">
        <v>0.345511716681002</v>
      </c>
      <c r="H229" s="6">
        <v>-0.53292390212068386</v>
      </c>
      <c r="I229" s="7">
        <f>SUMPRODUCT(Weights!$A$12:$F$12,C229:H229)</f>
        <v>-0.13531972320109348</v>
      </c>
      <c r="J229" s="7"/>
      <c r="K229" s="44">
        <v>-6.9354283040520118E-2</v>
      </c>
      <c r="L229" s="49">
        <f t="shared" si="18"/>
        <v>-6.596544016057336E-2</v>
      </c>
      <c r="M229" s="50">
        <f t="shared" si="19"/>
        <v>6.596544016057336E-2</v>
      </c>
      <c r="N229" s="51">
        <f t="shared" si="20"/>
        <v>235</v>
      </c>
      <c r="O229" s="51"/>
      <c r="P229" s="45">
        <f t="shared" si="21"/>
        <v>224</v>
      </c>
      <c r="Q229" s="45">
        <f t="shared" si="22"/>
        <v>190</v>
      </c>
      <c r="R229" s="45">
        <f t="shared" si="23"/>
        <v>34</v>
      </c>
    </row>
    <row r="230" spans="1:18" x14ac:dyDescent="0.3">
      <c r="A230" s="1" t="s">
        <v>641</v>
      </c>
      <c r="B230" s="3" t="s">
        <v>199</v>
      </c>
      <c r="C230" s="6">
        <v>1.46208745533763</v>
      </c>
      <c r="D230" s="6">
        <v>-0.20064541464249433</v>
      </c>
      <c r="E230" s="6">
        <v>-8.8675152859616746E-2</v>
      </c>
      <c r="F230" s="6">
        <v>-0.95670085495228085</v>
      </c>
      <c r="G230" s="6">
        <v>-0.69665756113491473</v>
      </c>
      <c r="H230" s="6">
        <v>-0.79070136952340264</v>
      </c>
      <c r="I230" s="7">
        <f>SUMPRODUCT(Weights!$A$12:$F$12,C230:H230)</f>
        <v>-0.13592180690294903</v>
      </c>
      <c r="J230" s="7"/>
      <c r="K230" s="44">
        <v>-0.24124715036264527</v>
      </c>
      <c r="L230" s="49">
        <f t="shared" si="18"/>
        <v>0.10532534345969624</v>
      </c>
      <c r="M230" s="50">
        <f t="shared" si="19"/>
        <v>0.10532534345969624</v>
      </c>
      <c r="N230" s="51">
        <f t="shared" si="20"/>
        <v>173</v>
      </c>
      <c r="O230" s="51"/>
      <c r="P230" s="45">
        <f t="shared" si="21"/>
        <v>225</v>
      </c>
      <c r="Q230" s="45">
        <f t="shared" si="22"/>
        <v>296</v>
      </c>
      <c r="R230" s="45">
        <f t="shared" si="23"/>
        <v>-71</v>
      </c>
    </row>
    <row r="231" spans="1:18" x14ac:dyDescent="0.3">
      <c r="A231" s="1" t="s">
        <v>792</v>
      </c>
      <c r="B231" s="3" t="s">
        <v>348</v>
      </c>
      <c r="C231" s="6">
        <v>0.43699000017854728</v>
      </c>
      <c r="D231" s="6">
        <v>-0.19559660209895913</v>
      </c>
      <c r="E231" s="6">
        <v>0.11817441872531503</v>
      </c>
      <c r="F231" s="6">
        <v>-0.51953851711533816</v>
      </c>
      <c r="G231" s="6">
        <v>-0.86485388265414087</v>
      </c>
      <c r="H231" s="6">
        <v>0.30469747888058263</v>
      </c>
      <c r="I231" s="7">
        <f>SUMPRODUCT(Weights!$A$12:$F$12,C231:H231)</f>
        <v>-0.1371611955084156</v>
      </c>
      <c r="J231" s="7"/>
      <c r="K231" s="44">
        <v>-0.18149210125069032</v>
      </c>
      <c r="L231" s="49">
        <f t="shared" si="18"/>
        <v>4.4330905742274718E-2</v>
      </c>
      <c r="M231" s="50">
        <f t="shared" si="19"/>
        <v>4.4330905742274718E-2</v>
      </c>
      <c r="N231" s="51">
        <f t="shared" si="20"/>
        <v>288</v>
      </c>
      <c r="O231" s="51"/>
      <c r="P231" s="45">
        <f t="shared" si="21"/>
        <v>226</v>
      </c>
      <c r="Q231" s="45">
        <f t="shared" si="22"/>
        <v>265</v>
      </c>
      <c r="R231" s="45">
        <f t="shared" si="23"/>
        <v>-39</v>
      </c>
    </row>
    <row r="232" spans="1:18" x14ac:dyDescent="0.3">
      <c r="A232" s="1" t="s">
        <v>621</v>
      </c>
      <c r="B232" s="3" t="s">
        <v>179</v>
      </c>
      <c r="C232" s="6">
        <v>-0.99239980037604636</v>
      </c>
      <c r="D232" s="6">
        <v>-0.14635692113632498</v>
      </c>
      <c r="E232" s="6">
        <v>-0.26961808106266133</v>
      </c>
      <c r="F232" s="6">
        <v>0.81915571026745981</v>
      </c>
      <c r="G232" s="6">
        <v>1.2516571562630197E-2</v>
      </c>
      <c r="H232" s="6">
        <v>-0.37576228696644509</v>
      </c>
      <c r="I232" s="7">
        <f>SUMPRODUCT(Weights!$A$12:$F$12,C232:H232)</f>
        <v>-0.1400616573706315</v>
      </c>
      <c r="J232" s="7"/>
      <c r="K232" s="44">
        <v>-0.29081975418563777</v>
      </c>
      <c r="L232" s="49">
        <f t="shared" si="18"/>
        <v>0.15075809681500627</v>
      </c>
      <c r="M232" s="50">
        <f t="shared" si="19"/>
        <v>0.15075809681500627</v>
      </c>
      <c r="N232" s="51">
        <f t="shared" si="20"/>
        <v>117</v>
      </c>
      <c r="O232" s="51"/>
      <c r="P232" s="45">
        <f t="shared" si="21"/>
        <v>227</v>
      </c>
      <c r="Q232" s="45">
        <f t="shared" si="22"/>
        <v>345</v>
      </c>
      <c r="R232" s="45">
        <f t="shared" si="23"/>
        <v>-118</v>
      </c>
    </row>
    <row r="233" spans="1:18" x14ac:dyDescent="0.3">
      <c r="A233" s="1" t="s">
        <v>630</v>
      </c>
      <c r="B233" s="3" t="s">
        <v>188</v>
      </c>
      <c r="C233" s="6">
        <v>0.80556143709677852</v>
      </c>
      <c r="D233" s="6">
        <v>-9.8842873090171202E-2</v>
      </c>
      <c r="E233" s="6">
        <v>-0.16803176697080985</v>
      </c>
      <c r="F233" s="6">
        <v>-0.67977706527958959</v>
      </c>
      <c r="G233" s="6">
        <v>-1.327162184449991</v>
      </c>
      <c r="H233" s="6">
        <v>0.78056695033283952</v>
      </c>
      <c r="I233" s="7">
        <f>SUMPRODUCT(Weights!$A$12:$F$12,C233:H233)</f>
        <v>-0.14083409793443263</v>
      </c>
      <c r="J233" s="7"/>
      <c r="K233" s="44">
        <v>-0.25091182757140079</v>
      </c>
      <c r="L233" s="49">
        <f t="shared" si="18"/>
        <v>0.11007772963696816</v>
      </c>
      <c r="M233" s="50">
        <f t="shared" si="19"/>
        <v>0.11007772963696816</v>
      </c>
      <c r="N233" s="51">
        <f t="shared" si="20"/>
        <v>162</v>
      </c>
      <c r="O233" s="51"/>
      <c r="P233" s="45">
        <f t="shared" si="21"/>
        <v>228</v>
      </c>
      <c r="Q233" s="45">
        <f t="shared" si="22"/>
        <v>309</v>
      </c>
      <c r="R233" s="45">
        <f t="shared" si="23"/>
        <v>-81</v>
      </c>
    </row>
    <row r="234" spans="1:18" x14ac:dyDescent="0.3">
      <c r="A234" s="1" t="s">
        <v>673</v>
      </c>
      <c r="B234" s="3" t="s">
        <v>231</v>
      </c>
      <c r="C234" s="6">
        <v>-1.2009404275402806</v>
      </c>
      <c r="D234" s="6">
        <v>0.13257092120875116</v>
      </c>
      <c r="E234" s="6">
        <v>-0.57903520279659715</v>
      </c>
      <c r="F234" s="6">
        <v>0.15451509930716772</v>
      </c>
      <c r="G234" s="6">
        <v>0.88802232051203589</v>
      </c>
      <c r="H234" s="6">
        <v>-6.5224940379818394E-2</v>
      </c>
      <c r="I234" s="7">
        <f>SUMPRODUCT(Weights!$A$12:$F$12,C234:H234)</f>
        <v>-0.14294530778553841</v>
      </c>
      <c r="J234" s="7"/>
      <c r="K234" s="44">
        <v>-3.5405523295986188E-2</v>
      </c>
      <c r="L234" s="49">
        <f t="shared" si="18"/>
        <v>-0.10753978448955222</v>
      </c>
      <c r="M234" s="50">
        <f t="shared" si="19"/>
        <v>0.10753978448955222</v>
      </c>
      <c r="N234" s="51">
        <f t="shared" si="20"/>
        <v>169</v>
      </c>
      <c r="O234" s="51"/>
      <c r="P234" s="45">
        <f t="shared" si="21"/>
        <v>229</v>
      </c>
      <c r="Q234" s="45">
        <f t="shared" si="22"/>
        <v>170</v>
      </c>
      <c r="R234" s="45">
        <f t="shared" si="23"/>
        <v>59</v>
      </c>
    </row>
    <row r="235" spans="1:18" x14ac:dyDescent="0.3">
      <c r="A235" s="1" t="s">
        <v>550</v>
      </c>
      <c r="B235" s="3" t="s">
        <v>108</v>
      </c>
      <c r="C235" s="6">
        <v>0.12282038325537623</v>
      </c>
      <c r="D235" s="6">
        <v>-0.29182007447816216</v>
      </c>
      <c r="E235" s="6">
        <v>-0.15640435194933655</v>
      </c>
      <c r="F235" s="6">
        <v>-0.29755108972897454</v>
      </c>
      <c r="G235" s="6">
        <v>0.2639089054552699</v>
      </c>
      <c r="H235" s="6">
        <v>-0.65928139668535746</v>
      </c>
      <c r="I235" s="7">
        <f>SUMPRODUCT(Weights!$A$12:$F$12,C235:H235)</f>
        <v>-0.14311261283299784</v>
      </c>
      <c r="J235" s="7"/>
      <c r="K235" s="44">
        <v>-0.26508273323536879</v>
      </c>
      <c r="L235" s="49">
        <f t="shared" si="18"/>
        <v>0.12197012040237096</v>
      </c>
      <c r="M235" s="50">
        <f t="shared" si="19"/>
        <v>0.12197012040237096</v>
      </c>
      <c r="N235" s="51">
        <f t="shared" si="20"/>
        <v>151</v>
      </c>
      <c r="O235" s="51"/>
      <c r="P235" s="45">
        <f t="shared" si="21"/>
        <v>230</v>
      </c>
      <c r="Q235" s="45">
        <f t="shared" si="22"/>
        <v>323</v>
      </c>
      <c r="R235" s="45">
        <f t="shared" si="23"/>
        <v>-93</v>
      </c>
    </row>
    <row r="236" spans="1:18" x14ac:dyDescent="0.3">
      <c r="A236" s="1" t="s">
        <v>625</v>
      </c>
      <c r="B236" s="3" t="s">
        <v>183</v>
      </c>
      <c r="C236" s="6">
        <v>-0.30840687418461732</v>
      </c>
      <c r="D236" s="6">
        <v>-0.1945064835758526</v>
      </c>
      <c r="E236" s="6">
        <v>0.48344158482238914</v>
      </c>
      <c r="F236" s="6">
        <v>-0.27916823155990855</v>
      </c>
      <c r="G236" s="6">
        <v>-0.35067999416769069</v>
      </c>
      <c r="H236" s="6">
        <v>-7.1258180207490696E-2</v>
      </c>
      <c r="I236" s="7">
        <f>SUMPRODUCT(Weights!$A$12:$F$12,C236:H236)</f>
        <v>-0.14362789728662001</v>
      </c>
      <c r="J236" s="7"/>
      <c r="K236" s="44">
        <v>-0.13279203234464212</v>
      </c>
      <c r="L236" s="49">
        <f t="shared" si="18"/>
        <v>-1.0835864941977885E-2</v>
      </c>
      <c r="M236" s="50">
        <f t="shared" si="19"/>
        <v>1.0835864941977885E-2</v>
      </c>
      <c r="N236" s="51">
        <f t="shared" si="20"/>
        <v>369</v>
      </c>
      <c r="O236" s="51"/>
      <c r="P236" s="45">
        <f t="shared" si="21"/>
        <v>231</v>
      </c>
      <c r="Q236" s="45">
        <f t="shared" si="22"/>
        <v>230</v>
      </c>
      <c r="R236" s="45">
        <f t="shared" si="23"/>
        <v>1</v>
      </c>
    </row>
    <row r="237" spans="1:18" x14ac:dyDescent="0.3">
      <c r="A237" s="1" t="s">
        <v>500</v>
      </c>
      <c r="B237" s="3" t="s">
        <v>71</v>
      </c>
      <c r="C237" s="6">
        <v>0.38617058449071962</v>
      </c>
      <c r="D237" s="6">
        <v>-7.7790245450597678E-2</v>
      </c>
      <c r="E237" s="6">
        <v>0.42487942091598802</v>
      </c>
      <c r="F237" s="6">
        <v>-0.53487469986541869</v>
      </c>
      <c r="G237" s="6">
        <v>-0.96573778872855831</v>
      </c>
      <c r="H237" s="6">
        <v>-0.18114378492549726</v>
      </c>
      <c r="I237" s="7">
        <f>SUMPRODUCT(Weights!$A$12:$F$12,C237:H237)</f>
        <v>-0.14454200582949461</v>
      </c>
      <c r="J237" s="7"/>
      <c r="K237" s="44">
        <v>7.0009165624078856E-2</v>
      </c>
      <c r="L237" s="49">
        <f t="shared" si="18"/>
        <v>-0.21455117145357347</v>
      </c>
      <c r="M237" s="50">
        <f t="shared" si="19"/>
        <v>0.21455117145357347</v>
      </c>
      <c r="N237" s="51">
        <f t="shared" si="20"/>
        <v>67</v>
      </c>
      <c r="O237" s="51"/>
      <c r="P237" s="45">
        <f t="shared" si="21"/>
        <v>232</v>
      </c>
      <c r="Q237" s="45">
        <f t="shared" si="22"/>
        <v>121</v>
      </c>
      <c r="R237" s="45">
        <f t="shared" si="23"/>
        <v>111</v>
      </c>
    </row>
    <row r="238" spans="1:18" x14ac:dyDescent="0.3">
      <c r="A238" s="1" t="s">
        <v>851</v>
      </c>
      <c r="B238" s="3" t="s">
        <v>407</v>
      </c>
      <c r="C238" s="6">
        <v>0.35154247461902127</v>
      </c>
      <c r="D238" s="6">
        <v>-8.6115240893417211E-2</v>
      </c>
      <c r="E238" s="6">
        <v>-0.10867957219483959</v>
      </c>
      <c r="F238" s="6">
        <v>-0.57844709742697931</v>
      </c>
      <c r="G238" s="6">
        <v>-0.78332656756384778</v>
      </c>
      <c r="H238" s="6">
        <v>0.49918498295934677</v>
      </c>
      <c r="I238" s="7">
        <f>SUMPRODUCT(Weights!$A$12:$F$12,C238:H238)</f>
        <v>-0.14648639540814348</v>
      </c>
      <c r="J238" s="7"/>
      <c r="K238" s="44">
        <v>-0.11303767001001644</v>
      </c>
      <c r="L238" s="49">
        <f t="shared" si="18"/>
        <v>-3.3448725398127044E-2</v>
      </c>
      <c r="M238" s="50">
        <f t="shared" si="19"/>
        <v>3.3448725398127044E-2</v>
      </c>
      <c r="N238" s="51">
        <f t="shared" si="20"/>
        <v>308</v>
      </c>
      <c r="O238" s="51"/>
      <c r="P238" s="45">
        <f t="shared" si="21"/>
        <v>233</v>
      </c>
      <c r="Q238" s="45">
        <f t="shared" si="22"/>
        <v>217</v>
      </c>
      <c r="R238" s="45">
        <f t="shared" si="23"/>
        <v>16</v>
      </c>
    </row>
    <row r="239" spans="1:18" x14ac:dyDescent="0.3">
      <c r="A239" s="1" t="s">
        <v>573</v>
      </c>
      <c r="B239" s="3" t="s">
        <v>131</v>
      </c>
      <c r="C239" s="6">
        <v>-1.1104991452740105</v>
      </c>
      <c r="D239" s="6">
        <v>-0.12586140589336936</v>
      </c>
      <c r="E239" s="6">
        <v>0.18870264576699888</v>
      </c>
      <c r="F239" s="6">
        <v>-0.24432128675595804</v>
      </c>
      <c r="G239" s="6">
        <v>0.87882877486696165</v>
      </c>
      <c r="H239" s="6">
        <v>-0.10483514983148742</v>
      </c>
      <c r="I239" s="7">
        <f>SUMPRODUCT(Weights!$A$12:$F$12,C239:H239)</f>
        <v>-0.14649016947272225</v>
      </c>
      <c r="J239" s="7"/>
      <c r="K239" s="44">
        <v>-0.12389656543002646</v>
      </c>
      <c r="L239" s="49">
        <f t="shared" si="18"/>
        <v>-2.2593604042695795E-2</v>
      </c>
      <c r="M239" s="50">
        <f t="shared" si="19"/>
        <v>2.2593604042695795E-2</v>
      </c>
      <c r="N239" s="51">
        <f t="shared" si="20"/>
        <v>328</v>
      </c>
      <c r="O239" s="51"/>
      <c r="P239" s="45">
        <f t="shared" si="21"/>
        <v>234</v>
      </c>
      <c r="Q239" s="45">
        <f t="shared" si="22"/>
        <v>224</v>
      </c>
      <c r="R239" s="45">
        <f t="shared" si="23"/>
        <v>10</v>
      </c>
    </row>
    <row r="240" spans="1:18" x14ac:dyDescent="0.3">
      <c r="A240" s="1" t="s">
        <v>553</v>
      </c>
      <c r="B240" s="3" t="s">
        <v>111</v>
      </c>
      <c r="C240" s="6">
        <v>-0.49434699568636087</v>
      </c>
      <c r="D240" s="6">
        <v>0.37654784337679686</v>
      </c>
      <c r="E240" s="6">
        <v>-0.95219338934187836</v>
      </c>
      <c r="F240" s="6">
        <v>0.39672722596029758</v>
      </c>
      <c r="G240" s="6">
        <v>-0.20052155852521036</v>
      </c>
      <c r="H240" s="6">
        <v>-0.32083716444848043</v>
      </c>
      <c r="I240" s="7">
        <f>SUMPRODUCT(Weights!$A$12:$F$12,C240:H240)</f>
        <v>-0.14920534389476464</v>
      </c>
      <c r="J240" s="7"/>
      <c r="K240" s="44">
        <v>-3.8065219393009275E-2</v>
      </c>
      <c r="L240" s="49">
        <f t="shared" si="18"/>
        <v>-0.11114012450175537</v>
      </c>
      <c r="M240" s="50">
        <f t="shared" si="19"/>
        <v>0.11114012450175537</v>
      </c>
      <c r="N240" s="51">
        <f t="shared" si="20"/>
        <v>160</v>
      </c>
      <c r="O240" s="51"/>
      <c r="P240" s="45">
        <f t="shared" si="21"/>
        <v>235</v>
      </c>
      <c r="Q240" s="45">
        <f t="shared" si="22"/>
        <v>171</v>
      </c>
      <c r="R240" s="45">
        <f t="shared" si="23"/>
        <v>64</v>
      </c>
    </row>
    <row r="241" spans="1:18" x14ac:dyDescent="0.3">
      <c r="A241" s="1" t="s">
        <v>570</v>
      </c>
      <c r="B241" s="3" t="s">
        <v>128</v>
      </c>
      <c r="C241" s="6">
        <v>-0.58830319858937297</v>
      </c>
      <c r="D241" s="6">
        <v>-0.14649164341039334</v>
      </c>
      <c r="E241" s="6">
        <v>-5.8038120823413336E-2</v>
      </c>
      <c r="F241" s="6">
        <v>-0.24268771100371506</v>
      </c>
      <c r="G241" s="6">
        <v>0.40873308847308976</v>
      </c>
      <c r="H241" s="6">
        <v>-0.11769865874250331</v>
      </c>
      <c r="I241" s="7">
        <f>SUMPRODUCT(Weights!$A$12:$F$12,C241:H241)</f>
        <v>-0.15466213132749515</v>
      </c>
      <c r="J241" s="7"/>
      <c r="K241" s="44">
        <v>-0.10921261450828018</v>
      </c>
      <c r="L241" s="49">
        <f t="shared" si="18"/>
        <v>-4.5449516819214969E-2</v>
      </c>
      <c r="M241" s="50">
        <f t="shared" si="19"/>
        <v>4.5449516819214969E-2</v>
      </c>
      <c r="N241" s="51">
        <f t="shared" si="20"/>
        <v>282</v>
      </c>
      <c r="O241" s="51"/>
      <c r="P241" s="45">
        <f t="shared" si="21"/>
        <v>236</v>
      </c>
      <c r="Q241" s="45">
        <f t="shared" si="22"/>
        <v>213</v>
      </c>
      <c r="R241" s="45">
        <f t="shared" si="23"/>
        <v>23</v>
      </c>
    </row>
    <row r="242" spans="1:18" x14ac:dyDescent="0.3">
      <c r="A242" s="1" t="s">
        <v>482</v>
      </c>
      <c r="B242" s="3" t="s">
        <v>62</v>
      </c>
      <c r="C242" s="6">
        <v>-2.3384504695306951E-2</v>
      </c>
      <c r="D242" s="6">
        <v>0.27359786948726722</v>
      </c>
      <c r="E242" s="6">
        <v>0.4023424582373914</v>
      </c>
      <c r="F242" s="6">
        <v>-0.68472099985389101</v>
      </c>
      <c r="G242" s="6">
        <v>-0.83625173847281065</v>
      </c>
      <c r="H242" s="6">
        <v>-4.0586675152923191E-2</v>
      </c>
      <c r="I242" s="7">
        <f>SUMPRODUCT(Weights!$A$12:$F$12,C242:H242)</f>
        <v>-0.15604658656299134</v>
      </c>
      <c r="J242" s="7"/>
      <c r="K242" s="44">
        <v>-8.8401135224797006E-2</v>
      </c>
      <c r="L242" s="49">
        <f t="shared" si="18"/>
        <v>-6.7645451338194329E-2</v>
      </c>
      <c r="M242" s="50">
        <f t="shared" si="19"/>
        <v>6.7645451338194329E-2</v>
      </c>
      <c r="N242" s="51">
        <f t="shared" si="20"/>
        <v>229</v>
      </c>
      <c r="O242" s="51"/>
      <c r="P242" s="45">
        <f t="shared" si="21"/>
        <v>237</v>
      </c>
      <c r="Q242" s="45">
        <f t="shared" si="22"/>
        <v>202</v>
      </c>
      <c r="R242" s="45">
        <f t="shared" si="23"/>
        <v>35</v>
      </c>
    </row>
    <row r="243" spans="1:18" x14ac:dyDescent="0.3">
      <c r="A243" s="1" t="s">
        <v>861</v>
      </c>
      <c r="B243" s="3" t="s">
        <v>417</v>
      </c>
      <c r="C243" s="6">
        <v>-1.1595928201134527</v>
      </c>
      <c r="D243" s="6">
        <v>-0.26424712958268037</v>
      </c>
      <c r="E243" s="6">
        <v>-0.21239796400125766</v>
      </c>
      <c r="F243" s="6">
        <v>-0.26302318886184606</v>
      </c>
      <c r="G243" s="6">
        <v>1.3095312365598795</v>
      </c>
      <c r="H243" s="6">
        <v>0.15011187656200567</v>
      </c>
      <c r="I243" s="7">
        <f>SUMPRODUCT(Weights!$A$12:$F$12,C243:H243)</f>
        <v>-0.15779144917160201</v>
      </c>
      <c r="J243" s="7"/>
      <c r="K243" s="44">
        <v>-2.0368298515172537E-2</v>
      </c>
      <c r="L243" s="49">
        <f t="shared" si="18"/>
        <v>-0.13742315065642946</v>
      </c>
      <c r="M243" s="50">
        <f t="shared" si="19"/>
        <v>0.13742315065642946</v>
      </c>
      <c r="N243" s="51">
        <f t="shared" si="20"/>
        <v>130</v>
      </c>
      <c r="O243" s="51"/>
      <c r="P243" s="45">
        <f t="shared" si="21"/>
        <v>238</v>
      </c>
      <c r="Q243" s="45">
        <f t="shared" si="22"/>
        <v>159</v>
      </c>
      <c r="R243" s="45">
        <f t="shared" si="23"/>
        <v>79</v>
      </c>
    </row>
    <row r="244" spans="1:18" x14ac:dyDescent="0.3">
      <c r="A244" s="1" t="s">
        <v>763</v>
      </c>
      <c r="B244" s="3" t="s">
        <v>319</v>
      </c>
      <c r="C244" s="6">
        <v>-0.13824123924901116</v>
      </c>
      <c r="D244" s="6">
        <v>-3.3962200090923635E-2</v>
      </c>
      <c r="E244" s="6">
        <v>0.48620204787871424</v>
      </c>
      <c r="F244" s="6">
        <v>-0.36681684389083896</v>
      </c>
      <c r="G244" s="6">
        <v>-0.97461528167208267</v>
      </c>
      <c r="H244" s="6">
        <v>0.21482375495683012</v>
      </c>
      <c r="I244" s="7">
        <f>SUMPRODUCT(Weights!$A$12:$F$12,C244:H244)</f>
        <v>-0.15958366621947698</v>
      </c>
      <c r="J244" s="7"/>
      <c r="K244" s="44">
        <v>-0.10073327416003316</v>
      </c>
      <c r="L244" s="49">
        <f t="shared" si="18"/>
        <v>-5.8850392059443812E-2</v>
      </c>
      <c r="M244" s="50">
        <f t="shared" si="19"/>
        <v>5.8850392059443812E-2</v>
      </c>
      <c r="N244" s="51">
        <f t="shared" si="20"/>
        <v>256</v>
      </c>
      <c r="O244" s="51"/>
      <c r="P244" s="45">
        <f t="shared" si="21"/>
        <v>239</v>
      </c>
      <c r="Q244" s="45">
        <f t="shared" si="22"/>
        <v>208</v>
      </c>
      <c r="R244" s="45">
        <f t="shared" si="23"/>
        <v>31</v>
      </c>
    </row>
    <row r="245" spans="1:18" x14ac:dyDescent="0.3">
      <c r="A245" s="1" t="s">
        <v>683</v>
      </c>
      <c r="B245" s="3" t="s">
        <v>241</v>
      </c>
      <c r="C245" s="6">
        <v>-0.17256642498220803</v>
      </c>
      <c r="D245" s="6">
        <v>0.10240492883969904</v>
      </c>
      <c r="E245" s="6">
        <v>0.22095636363749693</v>
      </c>
      <c r="F245" s="6">
        <v>-0.58343590642452126</v>
      </c>
      <c r="G245" s="6">
        <v>-0.68842886080744825</v>
      </c>
      <c r="H245" s="6">
        <v>0.39741975037667288</v>
      </c>
      <c r="I245" s="7">
        <f>SUMPRODUCT(Weights!$A$12:$F$12,C245:H245)</f>
        <v>-0.16109838005123145</v>
      </c>
      <c r="J245" s="7"/>
      <c r="K245" s="44">
        <v>-2.6039883064621745E-2</v>
      </c>
      <c r="L245" s="49">
        <f t="shared" si="18"/>
        <v>-0.13505849698660971</v>
      </c>
      <c r="M245" s="50">
        <f t="shared" si="19"/>
        <v>0.13505849698660971</v>
      </c>
      <c r="N245" s="51">
        <f t="shared" si="20"/>
        <v>131</v>
      </c>
      <c r="O245" s="51"/>
      <c r="P245" s="45">
        <f t="shared" si="21"/>
        <v>240</v>
      </c>
      <c r="Q245" s="45">
        <f t="shared" si="22"/>
        <v>166</v>
      </c>
      <c r="R245" s="45">
        <f t="shared" si="23"/>
        <v>74</v>
      </c>
    </row>
    <row r="246" spans="1:18" x14ac:dyDescent="0.3">
      <c r="A246" s="1" t="s">
        <v>894</v>
      </c>
      <c r="B246" s="3" t="s">
        <v>450</v>
      </c>
      <c r="C246" s="6">
        <v>-9.8229402170557048E-2</v>
      </c>
      <c r="D246" s="6">
        <v>-0.15921491843177735</v>
      </c>
      <c r="E246" s="6">
        <v>-0.25566676088726198</v>
      </c>
      <c r="F246" s="6">
        <v>-0.15778514503611396</v>
      </c>
      <c r="G246" s="6">
        <v>0.11304382614292839</v>
      </c>
      <c r="H246" s="6">
        <v>-0.59143947177599943</v>
      </c>
      <c r="I246" s="7">
        <f>SUMPRODUCT(Weights!$A$12:$F$12,C246:H246)</f>
        <v>-0.16358328051693966</v>
      </c>
      <c r="J246" s="7"/>
      <c r="K246" s="44">
        <v>-0.16347830542619232</v>
      </c>
      <c r="L246" s="49">
        <f t="shared" si="18"/>
        <v>-1.0497509074733347E-4</v>
      </c>
      <c r="M246" s="50">
        <f t="shared" si="19"/>
        <v>1.0497509074733347E-4</v>
      </c>
      <c r="N246" s="51">
        <f t="shared" si="20"/>
        <v>403</v>
      </c>
      <c r="O246" s="51"/>
      <c r="P246" s="45">
        <f t="shared" si="21"/>
        <v>241</v>
      </c>
      <c r="Q246" s="45">
        <f t="shared" si="22"/>
        <v>249</v>
      </c>
      <c r="R246" s="45">
        <f t="shared" si="23"/>
        <v>-8</v>
      </c>
    </row>
    <row r="247" spans="1:18" x14ac:dyDescent="0.3">
      <c r="A247" s="1" t="s">
        <v>893</v>
      </c>
      <c r="B247" s="3" t="s">
        <v>449</v>
      </c>
      <c r="C247" s="6">
        <v>-0.60966233369405431</v>
      </c>
      <c r="D247" s="6">
        <v>5.8102336793988234E-3</v>
      </c>
      <c r="E247" s="6">
        <v>-0.10350225846475815</v>
      </c>
      <c r="F247" s="6">
        <v>-0.1071367563511757</v>
      </c>
      <c r="G247" s="6">
        <v>-0.25422145262286916</v>
      </c>
      <c r="H247" s="6">
        <v>0.30742941127421619</v>
      </c>
      <c r="I247" s="7">
        <f>SUMPRODUCT(Weights!$A$12:$F$12,C247:H247)</f>
        <v>-0.16511338680888873</v>
      </c>
      <c r="J247" s="7"/>
      <c r="K247" s="44">
        <v>-0.13093156089904548</v>
      </c>
      <c r="L247" s="49">
        <f t="shared" si="18"/>
        <v>-3.4181825909843255E-2</v>
      </c>
      <c r="M247" s="50">
        <f t="shared" si="19"/>
        <v>3.4181825909843255E-2</v>
      </c>
      <c r="N247" s="51">
        <f t="shared" si="20"/>
        <v>307</v>
      </c>
      <c r="O247" s="51"/>
      <c r="P247" s="45">
        <f t="shared" si="21"/>
        <v>242</v>
      </c>
      <c r="Q247" s="45">
        <f t="shared" si="22"/>
        <v>228</v>
      </c>
      <c r="R247" s="45">
        <f t="shared" si="23"/>
        <v>14</v>
      </c>
    </row>
    <row r="248" spans="1:18" x14ac:dyDescent="0.3">
      <c r="A248" s="1" t="s">
        <v>606</v>
      </c>
      <c r="B248" s="3" t="s">
        <v>164</v>
      </c>
      <c r="C248" s="6">
        <v>-0.49913412721310113</v>
      </c>
      <c r="D248" s="6">
        <v>-0.23920163994186888</v>
      </c>
      <c r="E248" s="6">
        <v>3.0711651033261442E-2</v>
      </c>
      <c r="F248" s="6">
        <v>0.36832342911587701</v>
      </c>
      <c r="G248" s="6">
        <v>-0.3413163323725632</v>
      </c>
      <c r="H248" s="6">
        <v>-0.44596043832373455</v>
      </c>
      <c r="I248" s="7">
        <f>SUMPRODUCT(Weights!$A$12:$F$12,C248:H248)</f>
        <v>-0.16518921364108732</v>
      </c>
      <c r="J248" s="7"/>
      <c r="K248" s="44">
        <v>-0.26407571675591246</v>
      </c>
      <c r="L248" s="49">
        <f t="shared" si="18"/>
        <v>9.8886503114825136E-2</v>
      </c>
      <c r="M248" s="50">
        <f t="shared" si="19"/>
        <v>9.8886503114825136E-2</v>
      </c>
      <c r="N248" s="51">
        <f t="shared" si="20"/>
        <v>182</v>
      </c>
      <c r="O248" s="51"/>
      <c r="P248" s="45">
        <f t="shared" si="21"/>
        <v>243</v>
      </c>
      <c r="Q248" s="45">
        <f t="shared" si="22"/>
        <v>321</v>
      </c>
      <c r="R248" s="45">
        <f t="shared" si="23"/>
        <v>-78</v>
      </c>
    </row>
    <row r="249" spans="1:18" x14ac:dyDescent="0.3">
      <c r="A249" s="1" t="s">
        <v>498</v>
      </c>
      <c r="B249" s="3" t="s">
        <v>70</v>
      </c>
      <c r="C249" s="6">
        <v>-3.369508425235547E-2</v>
      </c>
      <c r="D249" s="6">
        <v>-0.13736599261597493</v>
      </c>
      <c r="E249" s="6">
        <v>0.69303081280286549</v>
      </c>
      <c r="F249" s="6">
        <v>-0.54396298904334439</v>
      </c>
      <c r="G249" s="6">
        <v>-0.42860054753397331</v>
      </c>
      <c r="H249" s="6">
        <v>-0.63276997286150483</v>
      </c>
      <c r="I249" s="7">
        <f>SUMPRODUCT(Weights!$A$12:$F$12,C249:H249)</f>
        <v>-0.1666172706781516</v>
      </c>
      <c r="J249" s="7"/>
      <c r="K249" s="44">
        <v>-2.8608434564979184E-2</v>
      </c>
      <c r="L249" s="49">
        <f t="shared" si="18"/>
        <v>-0.13800883611317241</v>
      </c>
      <c r="M249" s="50">
        <f t="shared" si="19"/>
        <v>0.13800883611317241</v>
      </c>
      <c r="N249" s="51">
        <f t="shared" si="20"/>
        <v>127</v>
      </c>
      <c r="O249" s="51"/>
      <c r="P249" s="45">
        <f t="shared" si="21"/>
        <v>244</v>
      </c>
      <c r="Q249" s="45">
        <f t="shared" si="22"/>
        <v>167</v>
      </c>
      <c r="R249" s="45">
        <f t="shared" si="23"/>
        <v>77</v>
      </c>
    </row>
    <row r="250" spans="1:18" x14ac:dyDescent="0.3">
      <c r="A250" s="1" t="s">
        <v>774</v>
      </c>
      <c r="B250" s="3" t="s">
        <v>330</v>
      </c>
      <c r="C250" s="6">
        <v>-0.82190259958451595</v>
      </c>
      <c r="D250" s="6">
        <v>-0.26273252140083836</v>
      </c>
      <c r="E250" s="6">
        <v>-0.17458496855446709</v>
      </c>
      <c r="F250" s="6">
        <v>-5.9926992240246266E-2</v>
      </c>
      <c r="G250" s="6">
        <v>0.75793822239818387</v>
      </c>
      <c r="H250" s="6">
        <v>-0.25209022415642379</v>
      </c>
      <c r="I250" s="7">
        <f>SUMPRODUCT(Weights!$A$12:$F$12,C250:H250)</f>
        <v>-0.16661845698420502</v>
      </c>
      <c r="J250" s="7"/>
      <c r="K250" s="44">
        <v>-0.19757509120302744</v>
      </c>
      <c r="L250" s="49">
        <f t="shared" si="18"/>
        <v>3.0956634218822415E-2</v>
      </c>
      <c r="M250" s="50">
        <f t="shared" si="19"/>
        <v>3.0956634218822415E-2</v>
      </c>
      <c r="N250" s="51">
        <f t="shared" si="20"/>
        <v>312</v>
      </c>
      <c r="O250" s="51"/>
      <c r="P250" s="45">
        <f t="shared" si="21"/>
        <v>245</v>
      </c>
      <c r="Q250" s="45">
        <f t="shared" si="22"/>
        <v>276</v>
      </c>
      <c r="R250" s="45">
        <f t="shared" si="23"/>
        <v>-31</v>
      </c>
    </row>
    <row r="251" spans="1:18" x14ac:dyDescent="0.3">
      <c r="A251" s="1" t="s">
        <v>853</v>
      </c>
      <c r="B251" s="3" t="s">
        <v>409</v>
      </c>
      <c r="C251" s="6">
        <v>-0.19767395235161525</v>
      </c>
      <c r="D251" s="6">
        <v>-0.10960419984418249</v>
      </c>
      <c r="E251" s="6">
        <v>2.2342390432439036E-2</v>
      </c>
      <c r="F251" s="6">
        <v>-1.2010890429744403E-2</v>
      </c>
      <c r="G251" s="6">
        <v>-0.52212149114026996</v>
      </c>
      <c r="H251" s="6">
        <v>-0.27880085926423137</v>
      </c>
      <c r="I251" s="7">
        <f>SUMPRODUCT(Weights!$A$12:$F$12,C251:H251)</f>
        <v>-0.16670475955770619</v>
      </c>
      <c r="J251" s="7"/>
      <c r="K251" s="44">
        <v>-0.15791125601755748</v>
      </c>
      <c r="L251" s="49">
        <f t="shared" si="18"/>
        <v>-8.7935035401487116E-3</v>
      </c>
      <c r="M251" s="50">
        <f t="shared" si="19"/>
        <v>8.7935035401487116E-3</v>
      </c>
      <c r="N251" s="51">
        <f t="shared" si="20"/>
        <v>370</v>
      </c>
      <c r="O251" s="51"/>
      <c r="P251" s="45">
        <f t="shared" si="21"/>
        <v>246</v>
      </c>
      <c r="Q251" s="45">
        <f t="shared" si="22"/>
        <v>245</v>
      </c>
      <c r="R251" s="45">
        <f t="shared" si="23"/>
        <v>1</v>
      </c>
    </row>
    <row r="252" spans="1:18" x14ac:dyDescent="0.3">
      <c r="A252" s="1" t="s">
        <v>710</v>
      </c>
      <c r="B252" s="3" t="s">
        <v>268</v>
      </c>
      <c r="C252" s="6">
        <v>-0.53775493667568508</v>
      </c>
      <c r="D252" s="6">
        <v>9.8159717362719209E-2</v>
      </c>
      <c r="E252" s="6">
        <v>-0.38368450651879771</v>
      </c>
      <c r="F252" s="6">
        <v>0.20704239893584581</v>
      </c>
      <c r="G252" s="6">
        <v>-0.15559560597033339</v>
      </c>
      <c r="H252" s="6">
        <v>-0.40143594134038441</v>
      </c>
      <c r="I252" s="7">
        <f>SUMPRODUCT(Weights!$A$12:$F$12,C252:H252)</f>
        <v>-0.16754617508283212</v>
      </c>
      <c r="J252" s="7"/>
      <c r="K252" s="44">
        <v>-0.27563585322566159</v>
      </c>
      <c r="L252" s="49">
        <f t="shared" si="18"/>
        <v>0.10808967814282947</v>
      </c>
      <c r="M252" s="50">
        <f t="shared" si="19"/>
        <v>0.10808967814282947</v>
      </c>
      <c r="N252" s="51">
        <f t="shared" si="20"/>
        <v>166</v>
      </c>
      <c r="O252" s="51"/>
      <c r="P252" s="45">
        <f t="shared" si="21"/>
        <v>247</v>
      </c>
      <c r="Q252" s="45">
        <f t="shared" si="22"/>
        <v>333</v>
      </c>
      <c r="R252" s="45">
        <f t="shared" si="23"/>
        <v>-86</v>
      </c>
    </row>
    <row r="253" spans="1:18" x14ac:dyDescent="0.3">
      <c r="A253" s="1" t="s">
        <v>723</v>
      </c>
      <c r="B253" s="3" t="s">
        <v>281</v>
      </c>
      <c r="C253" s="6">
        <v>-0.26633481899262035</v>
      </c>
      <c r="D253" s="6">
        <v>0.18289559240702682</v>
      </c>
      <c r="E253" s="6">
        <v>-0.40808075062898375</v>
      </c>
      <c r="F253" s="6">
        <v>-6.1130834637928143E-2</v>
      </c>
      <c r="G253" s="6">
        <v>-0.42756508836655988</v>
      </c>
      <c r="H253" s="6">
        <v>-0.14042274026456755</v>
      </c>
      <c r="I253" s="7">
        <f>SUMPRODUCT(Weights!$A$12:$F$12,C253:H253)</f>
        <v>-0.16830316212049262</v>
      </c>
      <c r="J253" s="7"/>
      <c r="K253" s="44">
        <v>-0.22704955389264944</v>
      </c>
      <c r="L253" s="49">
        <f t="shared" si="18"/>
        <v>5.874639177215682E-2</v>
      </c>
      <c r="M253" s="50">
        <f t="shared" si="19"/>
        <v>5.874639177215682E-2</v>
      </c>
      <c r="N253" s="51">
        <f t="shared" si="20"/>
        <v>257</v>
      </c>
      <c r="O253" s="51"/>
      <c r="P253" s="45">
        <f t="shared" si="21"/>
        <v>248</v>
      </c>
      <c r="Q253" s="45">
        <f t="shared" si="22"/>
        <v>289</v>
      </c>
      <c r="R253" s="45">
        <f t="shared" si="23"/>
        <v>-41</v>
      </c>
    </row>
    <row r="254" spans="1:18" x14ac:dyDescent="0.3">
      <c r="A254" s="1" t="s">
        <v>854</v>
      </c>
      <c r="B254" s="3" t="s">
        <v>410</v>
      </c>
      <c r="C254" s="6">
        <v>0.12051492942778665</v>
      </c>
      <c r="D254" s="6">
        <v>0.26461834155318709</v>
      </c>
      <c r="E254" s="6">
        <v>0.17992839069719596</v>
      </c>
      <c r="F254" s="6">
        <v>-0.47356894505799374</v>
      </c>
      <c r="G254" s="6">
        <v>-0.78534317857296876</v>
      </c>
      <c r="H254" s="6">
        <v>-0.60362762204177312</v>
      </c>
      <c r="I254" s="7">
        <f>SUMPRODUCT(Weights!$A$12:$F$12,C254:H254)</f>
        <v>-0.16886211520094724</v>
      </c>
      <c r="J254" s="7"/>
      <c r="K254" s="44">
        <v>-0.26602845086830379</v>
      </c>
      <c r="L254" s="49">
        <f t="shared" si="18"/>
        <v>9.7166335667356551E-2</v>
      </c>
      <c r="M254" s="50">
        <f t="shared" si="19"/>
        <v>9.7166335667356551E-2</v>
      </c>
      <c r="N254" s="51">
        <f t="shared" si="20"/>
        <v>185</v>
      </c>
      <c r="O254" s="51"/>
      <c r="P254" s="45">
        <f t="shared" si="21"/>
        <v>249</v>
      </c>
      <c r="Q254" s="45">
        <f t="shared" si="22"/>
        <v>324</v>
      </c>
      <c r="R254" s="45">
        <f t="shared" si="23"/>
        <v>-75</v>
      </c>
    </row>
    <row r="255" spans="1:18" x14ac:dyDescent="0.3">
      <c r="A255" s="1" t="s">
        <v>568</v>
      </c>
      <c r="B255" s="3" t="s">
        <v>126</v>
      </c>
      <c r="C255" s="6">
        <v>-1.0807585535313478</v>
      </c>
      <c r="D255" s="6">
        <v>-0.30444643233560731</v>
      </c>
      <c r="E255" s="6">
        <v>3.569900210582122E-3</v>
      </c>
      <c r="F255" s="6">
        <v>4.2377510403910572E-2</v>
      </c>
      <c r="G255" s="6">
        <v>1.0457738051300758</v>
      </c>
      <c r="H255" s="6">
        <v>-0.57896015791465127</v>
      </c>
      <c r="I255" s="7">
        <f>SUMPRODUCT(Weights!$A$12:$F$12,C255:H255)</f>
        <v>-0.16905995508297539</v>
      </c>
      <c r="J255" s="7"/>
      <c r="K255" s="44">
        <v>-0.22610740966950876</v>
      </c>
      <c r="L255" s="49">
        <f t="shared" si="18"/>
        <v>5.7047454586533375E-2</v>
      </c>
      <c r="M255" s="50">
        <f t="shared" si="19"/>
        <v>5.7047454586533375E-2</v>
      </c>
      <c r="N255" s="51">
        <f t="shared" si="20"/>
        <v>260</v>
      </c>
      <c r="O255" s="51"/>
      <c r="P255" s="45">
        <f t="shared" si="21"/>
        <v>250</v>
      </c>
      <c r="Q255" s="45">
        <f t="shared" si="22"/>
        <v>288</v>
      </c>
      <c r="R255" s="45">
        <f t="shared" si="23"/>
        <v>-38</v>
      </c>
    </row>
    <row r="256" spans="1:18" x14ac:dyDescent="0.3">
      <c r="A256" s="1" t="s">
        <v>588</v>
      </c>
      <c r="B256" s="3" t="s">
        <v>146</v>
      </c>
      <c r="C256" s="6">
        <v>-1.0437611520546319</v>
      </c>
      <c r="D256" s="6">
        <v>-7.258930146883398E-2</v>
      </c>
      <c r="E256" s="6">
        <v>0.12534337658974323</v>
      </c>
      <c r="F256" s="6">
        <v>-1.8295276203692378E-2</v>
      </c>
      <c r="G256" s="6">
        <v>0.26800391504763532</v>
      </c>
      <c r="H256" s="6">
        <v>-1.3073014372028263E-2</v>
      </c>
      <c r="I256" s="7">
        <f>SUMPRODUCT(Weights!$A$12:$F$12,C256:H256)</f>
        <v>-0.16923435363702771</v>
      </c>
      <c r="J256" s="7"/>
      <c r="K256" s="44">
        <v>-7.6264649888937025E-2</v>
      </c>
      <c r="L256" s="49">
        <f t="shared" si="18"/>
        <v>-9.2969703748090687E-2</v>
      </c>
      <c r="M256" s="50">
        <f t="shared" si="19"/>
        <v>9.2969703748090687E-2</v>
      </c>
      <c r="N256" s="51">
        <f t="shared" si="20"/>
        <v>189</v>
      </c>
      <c r="O256" s="51"/>
      <c r="P256" s="45">
        <f t="shared" si="21"/>
        <v>251</v>
      </c>
      <c r="Q256" s="45">
        <f t="shared" si="22"/>
        <v>198</v>
      </c>
      <c r="R256" s="45">
        <f t="shared" si="23"/>
        <v>53</v>
      </c>
    </row>
    <row r="257" spans="1:18" x14ac:dyDescent="0.3">
      <c r="A257" s="1" t="s">
        <v>644</v>
      </c>
      <c r="B257" s="3" t="s">
        <v>202</v>
      </c>
      <c r="C257" s="6">
        <v>-0.72824697727048204</v>
      </c>
      <c r="D257" s="6">
        <v>-0.62178292953323133</v>
      </c>
      <c r="E257" s="6">
        <v>-0.29271356896886158</v>
      </c>
      <c r="F257" s="6">
        <v>-0.85504322085769291</v>
      </c>
      <c r="G257" s="6">
        <v>0.99462037734027531</v>
      </c>
      <c r="H257" s="6">
        <v>1.6645222629149907</v>
      </c>
      <c r="I257" s="7">
        <f>SUMPRODUCT(Weights!$A$12:$F$12,C257:H257)</f>
        <v>-0.16927637798507017</v>
      </c>
      <c r="J257" s="7"/>
      <c r="K257" s="44">
        <v>7.4867604096529594E-2</v>
      </c>
      <c r="L257" s="49">
        <f t="shared" si="18"/>
        <v>-0.24414398208159976</v>
      </c>
      <c r="M257" s="50">
        <f t="shared" si="19"/>
        <v>0.24414398208159976</v>
      </c>
      <c r="N257" s="51">
        <f t="shared" si="20"/>
        <v>48</v>
      </c>
      <c r="O257" s="51"/>
      <c r="P257" s="45">
        <f t="shared" si="21"/>
        <v>252</v>
      </c>
      <c r="Q257" s="45">
        <f t="shared" si="22"/>
        <v>118</v>
      </c>
      <c r="R257" s="45">
        <f t="shared" si="23"/>
        <v>134</v>
      </c>
    </row>
    <row r="258" spans="1:18" x14ac:dyDescent="0.3">
      <c r="A258" s="1" t="s">
        <v>659</v>
      </c>
      <c r="B258" s="3" t="s">
        <v>217</v>
      </c>
      <c r="C258" s="6">
        <v>-0.15322862871529347</v>
      </c>
      <c r="D258" s="6">
        <v>-0.29835052991085287</v>
      </c>
      <c r="E258" s="6">
        <v>8.9500879854694848E-2</v>
      </c>
      <c r="F258" s="6">
        <v>-0.49838802017617417</v>
      </c>
      <c r="G258" s="6">
        <v>0.13484659801096244</v>
      </c>
      <c r="H258" s="6">
        <v>-0.13422696106210519</v>
      </c>
      <c r="I258" s="7">
        <f>SUMPRODUCT(Weights!$A$12:$F$12,C258:H258)</f>
        <v>-0.16976401018682608</v>
      </c>
      <c r="J258" s="7"/>
      <c r="K258" s="44">
        <v>-0.29610458613702684</v>
      </c>
      <c r="L258" s="49">
        <f t="shared" si="18"/>
        <v>0.12634057595020076</v>
      </c>
      <c r="M258" s="50">
        <f t="shared" si="19"/>
        <v>0.12634057595020076</v>
      </c>
      <c r="N258" s="51">
        <f t="shared" si="20"/>
        <v>146</v>
      </c>
      <c r="O258" s="51"/>
      <c r="P258" s="45">
        <f t="shared" si="21"/>
        <v>253</v>
      </c>
      <c r="Q258" s="45">
        <f t="shared" si="22"/>
        <v>350</v>
      </c>
      <c r="R258" s="45">
        <f t="shared" si="23"/>
        <v>-97</v>
      </c>
    </row>
    <row r="259" spans="1:18" x14ac:dyDescent="0.3">
      <c r="A259" s="1" t="s">
        <v>697</v>
      </c>
      <c r="B259" s="3" t="s">
        <v>255</v>
      </c>
      <c r="C259" s="6">
        <v>-0.74904614815413118</v>
      </c>
      <c r="D259" s="6">
        <v>-0.18387605239113447</v>
      </c>
      <c r="E259" s="6">
        <v>-3.0051451905621043E-2</v>
      </c>
      <c r="F259" s="6">
        <v>-0.25832362090199207</v>
      </c>
      <c r="G259" s="6">
        <v>0.14383656116721932</v>
      </c>
      <c r="H259" s="6">
        <v>0.50733526198784151</v>
      </c>
      <c r="I259" s="7">
        <f>SUMPRODUCT(Weights!$A$12:$F$12,C259:H259)</f>
        <v>-0.17044787170142767</v>
      </c>
      <c r="J259" s="7"/>
      <c r="K259" s="44">
        <v>-0.235983108358746</v>
      </c>
      <c r="L259" s="49">
        <f t="shared" si="18"/>
        <v>6.5535236657318335E-2</v>
      </c>
      <c r="M259" s="50">
        <f t="shared" si="19"/>
        <v>6.5535236657318335E-2</v>
      </c>
      <c r="N259" s="51">
        <f t="shared" si="20"/>
        <v>239</v>
      </c>
      <c r="O259" s="51"/>
      <c r="P259" s="45">
        <f t="shared" si="21"/>
        <v>254</v>
      </c>
      <c r="Q259" s="45">
        <f t="shared" si="22"/>
        <v>294</v>
      </c>
      <c r="R259" s="45">
        <f t="shared" si="23"/>
        <v>-40</v>
      </c>
    </row>
    <row r="260" spans="1:18" x14ac:dyDescent="0.3">
      <c r="A260" s="1" t="s">
        <v>534</v>
      </c>
      <c r="B260" s="3" t="s">
        <v>88</v>
      </c>
      <c r="C260" s="6">
        <v>-0.10007120834209721</v>
      </c>
      <c r="D260" s="6">
        <v>-1.9658244961765887E-2</v>
      </c>
      <c r="E260" s="6">
        <v>0.22838040643947993</v>
      </c>
      <c r="F260" s="6">
        <v>-0.71993984931242849</v>
      </c>
      <c r="G260" s="6">
        <v>-0.65299148179823918</v>
      </c>
      <c r="H260" s="6">
        <v>0.60798148956072429</v>
      </c>
      <c r="I260" s="7">
        <f>SUMPRODUCT(Weights!$A$12:$F$12,C260:H260)</f>
        <v>-0.17082737287099981</v>
      </c>
      <c r="J260" s="7"/>
      <c r="K260" s="44">
        <v>-0.15643482076148607</v>
      </c>
      <c r="L260" s="49">
        <f t="shared" si="18"/>
        <v>-1.4392552109513734E-2</v>
      </c>
      <c r="M260" s="50">
        <f t="shared" si="19"/>
        <v>1.4392552109513734E-2</v>
      </c>
      <c r="N260" s="51">
        <f t="shared" si="20"/>
        <v>355</v>
      </c>
      <c r="O260" s="51"/>
      <c r="P260" s="45">
        <f t="shared" si="21"/>
        <v>255</v>
      </c>
      <c r="Q260" s="45">
        <f t="shared" si="22"/>
        <v>244</v>
      </c>
      <c r="R260" s="45">
        <f t="shared" si="23"/>
        <v>11</v>
      </c>
    </row>
    <row r="261" spans="1:18" x14ac:dyDescent="0.3">
      <c r="A261" s="1" t="s">
        <v>536</v>
      </c>
      <c r="B261" s="3" t="s">
        <v>89</v>
      </c>
      <c r="C261" s="6">
        <v>-0.45373479905114883</v>
      </c>
      <c r="D261" s="6">
        <v>0.13220665642213603</v>
      </c>
      <c r="E261" s="6">
        <v>0.56186012818198661</v>
      </c>
      <c r="F261" s="6">
        <v>-0.55933929912321312</v>
      </c>
      <c r="G261" s="6">
        <v>-0.70494874144274489</v>
      </c>
      <c r="H261" s="6">
        <v>0.22951206372811425</v>
      </c>
      <c r="I261" s="7">
        <f>SUMPRODUCT(Weights!$A$12:$F$12,C261:H261)</f>
        <v>-0.17468557396674753</v>
      </c>
      <c r="J261" s="7"/>
      <c r="K261" s="44">
        <v>1.4546377308356985E-2</v>
      </c>
      <c r="L261" s="49">
        <f t="shared" si="18"/>
        <v>-0.1892319512751045</v>
      </c>
      <c r="M261" s="50">
        <f t="shared" si="19"/>
        <v>0.1892319512751045</v>
      </c>
      <c r="N261" s="51">
        <f t="shared" si="20"/>
        <v>88</v>
      </c>
      <c r="O261" s="51"/>
      <c r="P261" s="45">
        <f t="shared" si="21"/>
        <v>256</v>
      </c>
      <c r="Q261" s="45">
        <f t="shared" si="22"/>
        <v>146</v>
      </c>
      <c r="R261" s="45">
        <f t="shared" si="23"/>
        <v>110</v>
      </c>
    </row>
    <row r="262" spans="1:18" x14ac:dyDescent="0.3">
      <c r="A262" s="1" t="s">
        <v>807</v>
      </c>
      <c r="B262" s="3" t="s">
        <v>363</v>
      </c>
      <c r="C262" s="6">
        <v>-0.82428975148025774</v>
      </c>
      <c r="D262" s="6">
        <v>0.11633742041754024</v>
      </c>
      <c r="E262" s="6">
        <v>-0.4077788614408398</v>
      </c>
      <c r="F262" s="6">
        <v>0.42246895125098327</v>
      </c>
      <c r="G262" s="6">
        <v>-0.43728706679961538</v>
      </c>
      <c r="H262" s="6">
        <v>8.6705993666309988E-2</v>
      </c>
      <c r="I262" s="7">
        <f>SUMPRODUCT(Weights!$A$12:$F$12,C262:H262)</f>
        <v>-0.17518596583178414</v>
      </c>
      <c r="J262" s="7"/>
      <c r="K262" s="44">
        <v>-0.16903279810037591</v>
      </c>
      <c r="L262" s="49">
        <f t="shared" ref="L262:L325" si="24">I262-K262</f>
        <v>-6.1531677314082267E-3</v>
      </c>
      <c r="M262" s="50">
        <f t="shared" ref="M262:M325" si="25">ABS(L262)</f>
        <v>6.1531677314082267E-3</v>
      </c>
      <c r="N262" s="51">
        <f t="shared" ref="N262:N325" si="26">RANK(M262,M$6:M$408)</f>
        <v>383</v>
      </c>
      <c r="O262" s="51"/>
      <c r="P262" s="45">
        <f t="shared" ref="P262:P325" si="27">RANK(I262,I:I)</f>
        <v>257</v>
      </c>
      <c r="Q262" s="45">
        <f t="shared" ref="Q262:Q325" si="28">RANK(K262,K:K)</f>
        <v>254</v>
      </c>
      <c r="R262" s="45">
        <f t="shared" ref="R262:R325" si="29">P262-Q262</f>
        <v>3</v>
      </c>
    </row>
    <row r="263" spans="1:18" x14ac:dyDescent="0.3">
      <c r="A263" s="1" t="s">
        <v>492</v>
      </c>
      <c r="B263" s="3" t="s">
        <v>67</v>
      </c>
      <c r="C263" s="6">
        <v>0.35404602123600681</v>
      </c>
      <c r="D263" s="6">
        <v>-0.3357985114285339</v>
      </c>
      <c r="E263" s="6">
        <v>0.37368411897193748</v>
      </c>
      <c r="F263" s="6">
        <v>-0.35385626657632763</v>
      </c>
      <c r="G263" s="6">
        <v>-0.9111205427581075</v>
      </c>
      <c r="H263" s="6">
        <v>-0.28367754330588901</v>
      </c>
      <c r="I263" s="7">
        <f>SUMPRODUCT(Weights!$A$12:$F$12,C263:H263)</f>
        <v>-0.17610496925228533</v>
      </c>
      <c r="J263" s="7"/>
      <c r="K263" s="44">
        <v>6.9591170997942015E-3</v>
      </c>
      <c r="L263" s="49">
        <f t="shared" si="24"/>
        <v>-0.18306408635207955</v>
      </c>
      <c r="M263" s="50">
        <f t="shared" si="25"/>
        <v>0.18306408635207955</v>
      </c>
      <c r="N263" s="51">
        <f t="shared" si="26"/>
        <v>92</v>
      </c>
      <c r="O263" s="51"/>
      <c r="P263" s="45">
        <f t="shared" si="27"/>
        <v>258</v>
      </c>
      <c r="Q263" s="45">
        <f t="shared" si="28"/>
        <v>149</v>
      </c>
      <c r="R263" s="45">
        <f t="shared" si="29"/>
        <v>109</v>
      </c>
    </row>
    <row r="264" spans="1:18" x14ac:dyDescent="0.3">
      <c r="A264" s="1" t="s">
        <v>888</v>
      </c>
      <c r="B264" s="3" t="s">
        <v>444</v>
      </c>
      <c r="C264" s="6">
        <v>-0.24147920835040101</v>
      </c>
      <c r="D264" s="6">
        <v>8.6096036392068864E-2</v>
      </c>
      <c r="E264" s="6">
        <v>4.7174828186928447E-3</v>
      </c>
      <c r="F264" s="6">
        <v>-0.24133401128983228</v>
      </c>
      <c r="G264" s="6">
        <v>-0.62321387116088278</v>
      </c>
      <c r="H264" s="6">
        <v>-4.066612486746396E-2</v>
      </c>
      <c r="I264" s="7">
        <f>SUMPRODUCT(Weights!$A$12:$F$12,C264:H264)</f>
        <v>-0.17618450738770777</v>
      </c>
      <c r="J264" s="7"/>
      <c r="K264" s="44">
        <v>-0.25368220764919319</v>
      </c>
      <c r="L264" s="49">
        <f t="shared" si="24"/>
        <v>7.7497700261485419E-2</v>
      </c>
      <c r="M264" s="50">
        <f t="shared" si="25"/>
        <v>7.7497700261485419E-2</v>
      </c>
      <c r="N264" s="51">
        <f t="shared" si="26"/>
        <v>211</v>
      </c>
      <c r="O264" s="51"/>
      <c r="P264" s="45">
        <f t="shared" si="27"/>
        <v>259</v>
      </c>
      <c r="Q264" s="45">
        <f t="shared" si="28"/>
        <v>314</v>
      </c>
      <c r="R264" s="45">
        <f t="shared" si="29"/>
        <v>-55</v>
      </c>
    </row>
    <row r="265" spans="1:18" x14ac:dyDescent="0.3">
      <c r="A265" s="1" t="s">
        <v>830</v>
      </c>
      <c r="B265" s="3" t="s">
        <v>386</v>
      </c>
      <c r="C265" s="6">
        <v>-0.65471918086023217</v>
      </c>
      <c r="D265" s="6">
        <v>8.5783702880437851E-2</v>
      </c>
      <c r="E265" s="6">
        <v>-0.31702438477797612</v>
      </c>
      <c r="F265" s="6">
        <v>-8.9478203148696173E-2</v>
      </c>
      <c r="G265" s="6">
        <v>-0.13480402433320129</v>
      </c>
      <c r="H265" s="6">
        <v>0.21894594620473246</v>
      </c>
      <c r="I265" s="7">
        <f>SUMPRODUCT(Weights!$A$12:$F$12,C265:H265)</f>
        <v>-0.17756240297190146</v>
      </c>
      <c r="J265" s="7"/>
      <c r="K265" s="44">
        <v>1.613217556761859E-2</v>
      </c>
      <c r="L265" s="49">
        <f t="shared" si="24"/>
        <v>-0.19369457853952005</v>
      </c>
      <c r="M265" s="50">
        <f t="shared" si="25"/>
        <v>0.19369457853952005</v>
      </c>
      <c r="N265" s="51">
        <f t="shared" si="26"/>
        <v>83</v>
      </c>
      <c r="O265" s="51"/>
      <c r="P265" s="45">
        <f t="shared" si="27"/>
        <v>260</v>
      </c>
      <c r="Q265" s="45">
        <f t="shared" si="28"/>
        <v>144</v>
      </c>
      <c r="R265" s="45">
        <f t="shared" si="29"/>
        <v>116</v>
      </c>
    </row>
    <row r="266" spans="1:18" x14ac:dyDescent="0.3">
      <c r="A266" s="1" t="s">
        <v>706</v>
      </c>
      <c r="B266" s="3" t="s">
        <v>264</v>
      </c>
      <c r="C266" s="6">
        <v>-0.28142578699535181</v>
      </c>
      <c r="D266" s="6">
        <v>-0.28241963534650955</v>
      </c>
      <c r="E266" s="6">
        <v>-0.17502709741327557</v>
      </c>
      <c r="F266" s="6">
        <v>0.26060050247643535</v>
      </c>
      <c r="G266" s="6">
        <v>-0.15133934386830428</v>
      </c>
      <c r="H266" s="6">
        <v>-0.67987555851404813</v>
      </c>
      <c r="I266" s="7">
        <f>SUMPRODUCT(Weights!$A$12:$F$12,C266:H266)</f>
        <v>-0.17759150601672702</v>
      </c>
      <c r="J266" s="7"/>
      <c r="K266" s="44">
        <v>-0.39865203879302724</v>
      </c>
      <c r="L266" s="49">
        <f t="shared" si="24"/>
        <v>0.22106053277630022</v>
      </c>
      <c r="M266" s="50">
        <f t="shared" si="25"/>
        <v>0.22106053277630022</v>
      </c>
      <c r="N266" s="51">
        <f t="shared" si="26"/>
        <v>65</v>
      </c>
      <c r="O266" s="51"/>
      <c r="P266" s="45">
        <f t="shared" si="27"/>
        <v>261</v>
      </c>
      <c r="Q266" s="45">
        <f t="shared" si="28"/>
        <v>389</v>
      </c>
      <c r="R266" s="45">
        <f t="shared" si="29"/>
        <v>-128</v>
      </c>
    </row>
    <row r="267" spans="1:18" x14ac:dyDescent="0.3">
      <c r="A267" s="1" t="s">
        <v>611</v>
      </c>
      <c r="B267" s="3" t="s">
        <v>169</v>
      </c>
      <c r="C267" s="6">
        <v>-0.60264591839178072</v>
      </c>
      <c r="D267" s="6">
        <v>-0.33444423937774764</v>
      </c>
      <c r="E267" s="6">
        <v>-0.2764457495424974</v>
      </c>
      <c r="F267" s="6">
        <v>6.3179533087487999E-2</v>
      </c>
      <c r="G267" s="6">
        <v>0.24401749949005758</v>
      </c>
      <c r="H267" s="6">
        <v>1.7851504936323398E-2</v>
      </c>
      <c r="I267" s="7">
        <f>SUMPRODUCT(Weights!$A$12:$F$12,C267:H267)</f>
        <v>-0.1778612119506417</v>
      </c>
      <c r="J267" s="7"/>
      <c r="K267" s="44">
        <v>-0.13053057842648358</v>
      </c>
      <c r="L267" s="49">
        <f t="shared" si="24"/>
        <v>-4.7330633524158117E-2</v>
      </c>
      <c r="M267" s="50">
        <f t="shared" si="25"/>
        <v>4.7330633524158117E-2</v>
      </c>
      <c r="N267" s="51">
        <f t="shared" si="26"/>
        <v>277</v>
      </c>
      <c r="O267" s="51"/>
      <c r="P267" s="45">
        <f t="shared" si="27"/>
        <v>262</v>
      </c>
      <c r="Q267" s="45">
        <f t="shared" si="28"/>
        <v>226</v>
      </c>
      <c r="R267" s="45">
        <f t="shared" si="29"/>
        <v>36</v>
      </c>
    </row>
    <row r="268" spans="1:18" x14ac:dyDescent="0.3">
      <c r="A268" s="1" t="s">
        <v>626</v>
      </c>
      <c r="B268" s="3" t="s">
        <v>184</v>
      </c>
      <c r="C268" s="6">
        <v>-0.57634620298403727</v>
      </c>
      <c r="D268" s="6">
        <v>0.13158317720759635</v>
      </c>
      <c r="E268" s="6">
        <v>0.1545554873547397</v>
      </c>
      <c r="F268" s="6">
        <v>-0.31127350198605874</v>
      </c>
      <c r="G268" s="6">
        <v>-0.33187572199631021</v>
      </c>
      <c r="H268" s="6">
        <v>-1.3635980168985679E-2</v>
      </c>
      <c r="I268" s="7">
        <f>SUMPRODUCT(Weights!$A$12:$F$12,C268:H268)</f>
        <v>-0.17916893876563406</v>
      </c>
      <c r="J268" s="7"/>
      <c r="K268" s="44">
        <v>-0.22951612470799254</v>
      </c>
      <c r="L268" s="49">
        <f t="shared" si="24"/>
        <v>5.0347185942358486E-2</v>
      </c>
      <c r="M268" s="50">
        <f t="shared" si="25"/>
        <v>5.0347185942358486E-2</v>
      </c>
      <c r="N268" s="51">
        <f t="shared" si="26"/>
        <v>270</v>
      </c>
      <c r="O268" s="51"/>
      <c r="P268" s="45">
        <f t="shared" si="27"/>
        <v>263</v>
      </c>
      <c r="Q268" s="45">
        <f t="shared" si="28"/>
        <v>292</v>
      </c>
      <c r="R268" s="45">
        <f t="shared" si="29"/>
        <v>-29</v>
      </c>
    </row>
    <row r="269" spans="1:18" x14ac:dyDescent="0.3">
      <c r="A269" s="1" t="s">
        <v>796</v>
      </c>
      <c r="B269" s="3" t="s">
        <v>352</v>
      </c>
      <c r="C269" s="6">
        <v>-0.30502120009187184</v>
      </c>
      <c r="D269" s="6">
        <v>-0.23370568912359024</v>
      </c>
      <c r="E269" s="6">
        <v>-0.46847915168831455</v>
      </c>
      <c r="F269" s="6">
        <v>-0.18386889704847062</v>
      </c>
      <c r="G269" s="6">
        <v>-0.15359058136466847</v>
      </c>
      <c r="H269" s="6">
        <v>0.57844498097163066</v>
      </c>
      <c r="I269" s="7">
        <f>SUMPRODUCT(Weights!$A$12:$F$12,C269:H269)</f>
        <v>-0.1799851191135709</v>
      </c>
      <c r="J269" s="7"/>
      <c r="K269" s="44">
        <v>5.5332259344925791E-2</v>
      </c>
      <c r="L269" s="49">
        <f t="shared" si="24"/>
        <v>-0.23531737845849671</v>
      </c>
      <c r="M269" s="50">
        <f t="shared" si="25"/>
        <v>0.23531737845849671</v>
      </c>
      <c r="N269" s="51">
        <f t="shared" si="26"/>
        <v>53</v>
      </c>
      <c r="O269" s="51"/>
      <c r="P269" s="45">
        <f t="shared" si="27"/>
        <v>264</v>
      </c>
      <c r="Q269" s="45">
        <f t="shared" si="28"/>
        <v>130</v>
      </c>
      <c r="R269" s="45">
        <f t="shared" si="29"/>
        <v>134</v>
      </c>
    </row>
    <row r="270" spans="1:18" x14ac:dyDescent="0.3">
      <c r="A270" s="1" t="s">
        <v>675</v>
      </c>
      <c r="B270" s="3" t="s">
        <v>233</v>
      </c>
      <c r="C270" s="6">
        <v>-0.14650820638970438</v>
      </c>
      <c r="D270" s="6">
        <v>-6.3251700390058826E-2</v>
      </c>
      <c r="E270" s="6">
        <v>-0.12247423816057072</v>
      </c>
      <c r="F270" s="6">
        <v>-0.3522045810111808</v>
      </c>
      <c r="G270" s="6">
        <v>-0.21921661552074484</v>
      </c>
      <c r="H270" s="6">
        <v>-0.16678144837602407</v>
      </c>
      <c r="I270" s="7">
        <f>SUMPRODUCT(Weights!$A$12:$F$12,C270:H270)</f>
        <v>-0.18032467044798856</v>
      </c>
      <c r="J270" s="7"/>
      <c r="K270" s="44">
        <v>-0.16126491885465299</v>
      </c>
      <c r="L270" s="49">
        <f t="shared" si="24"/>
        <v>-1.9059751593335561E-2</v>
      </c>
      <c r="M270" s="50">
        <f t="shared" si="25"/>
        <v>1.9059751593335561E-2</v>
      </c>
      <c r="N270" s="51">
        <f t="shared" si="26"/>
        <v>347</v>
      </c>
      <c r="O270" s="51"/>
      <c r="P270" s="45">
        <f t="shared" si="27"/>
        <v>265</v>
      </c>
      <c r="Q270" s="45">
        <f t="shared" si="28"/>
        <v>247</v>
      </c>
      <c r="R270" s="45">
        <f t="shared" si="29"/>
        <v>18</v>
      </c>
    </row>
    <row r="271" spans="1:18" x14ac:dyDescent="0.3">
      <c r="A271" s="1" t="s">
        <v>741</v>
      </c>
      <c r="B271" s="3" t="s">
        <v>299</v>
      </c>
      <c r="C271" s="6">
        <v>-0.33942415822908134</v>
      </c>
      <c r="D271" s="6">
        <v>-0.18641987159147475</v>
      </c>
      <c r="E271" s="6">
        <v>-0.23859461382765007</v>
      </c>
      <c r="F271" s="6">
        <v>-0.54760455837671396</v>
      </c>
      <c r="G271" s="6">
        <v>0.36564818528439336</v>
      </c>
      <c r="H271" s="6">
        <v>0.12645099434481571</v>
      </c>
      <c r="I271" s="7">
        <f>SUMPRODUCT(Weights!$A$12:$F$12,C271:H271)</f>
        <v>-0.18298658248646096</v>
      </c>
      <c r="J271" s="7"/>
      <c r="K271" s="44">
        <v>-0.13439602313460169</v>
      </c>
      <c r="L271" s="49">
        <f t="shared" si="24"/>
        <v>-4.8590559351859269E-2</v>
      </c>
      <c r="M271" s="50">
        <f t="shared" si="25"/>
        <v>4.8590559351859269E-2</v>
      </c>
      <c r="N271" s="51">
        <f t="shared" si="26"/>
        <v>274</v>
      </c>
      <c r="O271" s="51"/>
      <c r="P271" s="45">
        <f t="shared" si="27"/>
        <v>266</v>
      </c>
      <c r="Q271" s="45">
        <f t="shared" si="28"/>
        <v>231</v>
      </c>
      <c r="R271" s="45">
        <f t="shared" si="29"/>
        <v>35</v>
      </c>
    </row>
    <row r="272" spans="1:18" x14ac:dyDescent="0.3">
      <c r="A272" s="1" t="s">
        <v>542</v>
      </c>
      <c r="B272" s="3" t="s">
        <v>100</v>
      </c>
      <c r="C272" s="6">
        <v>-0.59493908087694458</v>
      </c>
      <c r="D272" s="6">
        <v>-0.23392274325137896</v>
      </c>
      <c r="E272" s="6">
        <v>-7.4249462153146567E-2</v>
      </c>
      <c r="F272" s="6">
        <v>-0.1321542333566236</v>
      </c>
      <c r="G272" s="6">
        <v>7.1989690330412776E-2</v>
      </c>
      <c r="H272" s="6">
        <v>8.7754174618323438E-2</v>
      </c>
      <c r="I272" s="7">
        <f>SUMPRODUCT(Weights!$A$12:$F$12,C272:H272)</f>
        <v>-0.18376675980856716</v>
      </c>
      <c r="J272" s="7"/>
      <c r="K272" s="44">
        <v>-0.11511568600325783</v>
      </c>
      <c r="L272" s="49">
        <f t="shared" si="24"/>
        <v>-6.8651073805309326E-2</v>
      </c>
      <c r="M272" s="50">
        <f t="shared" si="25"/>
        <v>6.8651073805309326E-2</v>
      </c>
      <c r="N272" s="51">
        <f t="shared" si="26"/>
        <v>228</v>
      </c>
      <c r="O272" s="51"/>
      <c r="P272" s="45">
        <f t="shared" si="27"/>
        <v>267</v>
      </c>
      <c r="Q272" s="45">
        <f t="shared" si="28"/>
        <v>219</v>
      </c>
      <c r="R272" s="45">
        <f t="shared" si="29"/>
        <v>48</v>
      </c>
    </row>
    <row r="273" spans="1:18" x14ac:dyDescent="0.3">
      <c r="A273" s="1" t="s">
        <v>860</v>
      </c>
      <c r="B273" s="3" t="s">
        <v>416</v>
      </c>
      <c r="C273" s="6">
        <v>0.33082272604908192</v>
      </c>
      <c r="D273" s="6">
        <v>-0.23153039680559911</v>
      </c>
      <c r="E273" s="6">
        <v>-0.28829031018246654</v>
      </c>
      <c r="F273" s="6">
        <v>-0.71086555218542924</v>
      </c>
      <c r="G273" s="6">
        <v>-0.17117762363564365</v>
      </c>
      <c r="H273" s="6">
        <v>3.9861232360198284E-2</v>
      </c>
      <c r="I273" s="7">
        <f>SUMPRODUCT(Weights!$A$12:$F$12,C273:H273)</f>
        <v>-0.18724871142508601</v>
      </c>
      <c r="J273" s="7"/>
      <c r="K273" s="44">
        <v>-0.182974159699755</v>
      </c>
      <c r="L273" s="49">
        <f t="shared" si="24"/>
        <v>-4.274551725331005E-3</v>
      </c>
      <c r="M273" s="50">
        <f t="shared" si="25"/>
        <v>4.274551725331005E-3</v>
      </c>
      <c r="N273" s="51">
        <f t="shared" si="26"/>
        <v>389</v>
      </c>
      <c r="O273" s="51"/>
      <c r="P273" s="45">
        <f t="shared" si="27"/>
        <v>268</v>
      </c>
      <c r="Q273" s="45">
        <f t="shared" si="28"/>
        <v>267</v>
      </c>
      <c r="R273" s="45">
        <f t="shared" si="29"/>
        <v>1</v>
      </c>
    </row>
    <row r="274" spans="1:18" x14ac:dyDescent="0.3">
      <c r="A274" s="1" t="s">
        <v>671</v>
      </c>
      <c r="B274" s="3" t="s">
        <v>229</v>
      </c>
      <c r="C274" s="6">
        <v>-1.2024823089188439</v>
      </c>
      <c r="D274" s="6">
        <v>-0.23996930653380383</v>
      </c>
      <c r="E274" s="6">
        <v>2.8764467597037602E-2</v>
      </c>
      <c r="F274" s="6">
        <v>6.8466072027707048E-2</v>
      </c>
      <c r="G274" s="6">
        <v>0.61147652159648458</v>
      </c>
      <c r="H274" s="6">
        <v>-9.6251476373070494E-2</v>
      </c>
      <c r="I274" s="7">
        <f>SUMPRODUCT(Weights!$A$12:$F$12,C274:H274)</f>
        <v>-0.18838610794326688</v>
      </c>
      <c r="J274" s="7"/>
      <c r="K274" s="44">
        <v>-0.14552681462583258</v>
      </c>
      <c r="L274" s="49">
        <f t="shared" si="24"/>
        <v>-4.2859293317434294E-2</v>
      </c>
      <c r="M274" s="50">
        <f t="shared" si="25"/>
        <v>4.2859293317434294E-2</v>
      </c>
      <c r="N274" s="51">
        <f t="shared" si="26"/>
        <v>293</v>
      </c>
      <c r="O274" s="51"/>
      <c r="P274" s="45">
        <f t="shared" si="27"/>
        <v>269</v>
      </c>
      <c r="Q274" s="45">
        <f t="shared" si="28"/>
        <v>236</v>
      </c>
      <c r="R274" s="45">
        <f t="shared" si="29"/>
        <v>33</v>
      </c>
    </row>
    <row r="275" spans="1:18" x14ac:dyDescent="0.3">
      <c r="A275" s="1" t="s">
        <v>905</v>
      </c>
      <c r="B275" s="3" t="s">
        <v>461</v>
      </c>
      <c r="C275" s="6">
        <v>7.3566433458988209E-2</v>
      </c>
      <c r="D275" s="6">
        <v>-1.3214003439999119E-2</v>
      </c>
      <c r="E275" s="6">
        <v>-0.31994298942019617</v>
      </c>
      <c r="F275" s="6">
        <v>-0.25660528678951278</v>
      </c>
      <c r="G275" s="6">
        <v>-0.55002718127283201</v>
      </c>
      <c r="H275" s="6">
        <v>-0.20159183931881478</v>
      </c>
      <c r="I275" s="7">
        <f>SUMPRODUCT(Weights!$A$12:$F$12,C275:H275)</f>
        <v>-0.18990528088994046</v>
      </c>
      <c r="J275" s="7"/>
      <c r="K275" s="44">
        <v>-0.10230415377214507</v>
      </c>
      <c r="L275" s="49">
        <f t="shared" si="24"/>
        <v>-8.7601127117795399E-2</v>
      </c>
      <c r="M275" s="50">
        <f t="shared" si="25"/>
        <v>8.7601127117795399E-2</v>
      </c>
      <c r="N275" s="51">
        <f t="shared" si="26"/>
        <v>193</v>
      </c>
      <c r="O275" s="51"/>
      <c r="P275" s="45">
        <f t="shared" si="27"/>
        <v>270</v>
      </c>
      <c r="Q275" s="45">
        <f t="shared" si="28"/>
        <v>209</v>
      </c>
      <c r="R275" s="45">
        <f t="shared" si="29"/>
        <v>61</v>
      </c>
    </row>
    <row r="276" spans="1:18" x14ac:dyDescent="0.3">
      <c r="A276" s="1" t="s">
        <v>720</v>
      </c>
      <c r="B276" s="3" t="s">
        <v>278</v>
      </c>
      <c r="C276" s="6">
        <v>-0.45472861630989403</v>
      </c>
      <c r="D276" s="6">
        <v>8.6814044511389798E-2</v>
      </c>
      <c r="E276" s="6">
        <v>-0.22551902850328942</v>
      </c>
      <c r="F276" s="6">
        <v>0.16461463636718954</v>
      </c>
      <c r="G276" s="6">
        <v>-0.65148205097561085</v>
      </c>
      <c r="H276" s="6">
        <v>-0.17815732656537592</v>
      </c>
      <c r="I276" s="7">
        <f>SUMPRODUCT(Weights!$A$12:$F$12,C276:H276)</f>
        <v>-0.19002588166463558</v>
      </c>
      <c r="J276" s="7"/>
      <c r="K276" s="44">
        <v>-0.29630159207168849</v>
      </c>
      <c r="L276" s="49">
        <f t="shared" si="24"/>
        <v>0.10627571040705291</v>
      </c>
      <c r="M276" s="50">
        <f t="shared" si="25"/>
        <v>0.10627571040705291</v>
      </c>
      <c r="N276" s="51">
        <f t="shared" si="26"/>
        <v>170</v>
      </c>
      <c r="O276" s="51"/>
      <c r="P276" s="45">
        <f t="shared" si="27"/>
        <v>271</v>
      </c>
      <c r="Q276" s="45">
        <f t="shared" si="28"/>
        <v>352</v>
      </c>
      <c r="R276" s="45">
        <f t="shared" si="29"/>
        <v>-81</v>
      </c>
    </row>
    <row r="277" spans="1:18" x14ac:dyDescent="0.3">
      <c r="A277" s="1" t="s">
        <v>647</v>
      </c>
      <c r="B277" s="3" t="s">
        <v>205</v>
      </c>
      <c r="C277" s="6">
        <v>-0.40197114591335154</v>
      </c>
      <c r="D277" s="6">
        <v>-0.1856445039016702</v>
      </c>
      <c r="E277" s="6">
        <v>0.56004317132713854</v>
      </c>
      <c r="F277" s="6">
        <v>-0.3579802824420128</v>
      </c>
      <c r="G277" s="6">
        <v>-0.28681770385054273</v>
      </c>
      <c r="H277" s="6">
        <v>-0.42385669350712285</v>
      </c>
      <c r="I277" s="7">
        <f>SUMPRODUCT(Weights!$A$12:$F$12,C277:H277)</f>
        <v>-0.19052103568062981</v>
      </c>
      <c r="J277" s="7"/>
      <c r="K277" s="44">
        <v>-0.27610301253460667</v>
      </c>
      <c r="L277" s="49">
        <f t="shared" si="24"/>
        <v>8.5581976853976865E-2</v>
      </c>
      <c r="M277" s="50">
        <f t="shared" si="25"/>
        <v>8.5581976853976865E-2</v>
      </c>
      <c r="N277" s="51">
        <f t="shared" si="26"/>
        <v>196</v>
      </c>
      <c r="O277" s="51"/>
      <c r="P277" s="45">
        <f t="shared" si="27"/>
        <v>272</v>
      </c>
      <c r="Q277" s="45">
        <f t="shared" si="28"/>
        <v>334</v>
      </c>
      <c r="R277" s="45">
        <f t="shared" si="29"/>
        <v>-62</v>
      </c>
    </row>
    <row r="278" spans="1:18" x14ac:dyDescent="0.3">
      <c r="A278" s="1" t="s">
        <v>575</v>
      </c>
      <c r="B278" s="3" t="s">
        <v>133</v>
      </c>
      <c r="C278" s="6">
        <v>-0.89654976338698966</v>
      </c>
      <c r="D278" s="6">
        <v>-0.37431780728805419</v>
      </c>
      <c r="E278" s="6">
        <v>-6.200672652540748E-3</v>
      </c>
      <c r="F278" s="6">
        <v>-0.10616498312083922</v>
      </c>
      <c r="G278" s="6">
        <v>0.73924666008760831</v>
      </c>
      <c r="H278" s="6">
        <v>-0.2521526275680378</v>
      </c>
      <c r="I278" s="7">
        <f>SUMPRODUCT(Weights!$A$12:$F$12,C278:H278)</f>
        <v>-0.19066487540072022</v>
      </c>
      <c r="J278" s="7"/>
      <c r="K278" s="44">
        <v>-8.7669826736583703E-2</v>
      </c>
      <c r="L278" s="49">
        <f t="shared" si="24"/>
        <v>-0.10299504866413652</v>
      </c>
      <c r="M278" s="50">
        <f t="shared" si="25"/>
        <v>0.10299504866413652</v>
      </c>
      <c r="N278" s="51">
        <f t="shared" si="26"/>
        <v>176</v>
      </c>
      <c r="O278" s="51"/>
      <c r="P278" s="45">
        <f t="shared" si="27"/>
        <v>273</v>
      </c>
      <c r="Q278" s="45">
        <f t="shared" si="28"/>
        <v>201</v>
      </c>
      <c r="R278" s="45">
        <f t="shared" si="29"/>
        <v>72</v>
      </c>
    </row>
    <row r="279" spans="1:18" x14ac:dyDescent="0.3">
      <c r="A279" s="1" t="s">
        <v>855</v>
      </c>
      <c r="B279" s="3" t="s">
        <v>411</v>
      </c>
      <c r="C279" s="6">
        <v>-0.37471358252496478</v>
      </c>
      <c r="D279" s="6">
        <v>1.7314138704848658E-2</v>
      </c>
      <c r="E279" s="6">
        <v>-9.1551892226537701E-2</v>
      </c>
      <c r="F279" s="6">
        <v>-0.26778559020874981</v>
      </c>
      <c r="G279" s="6">
        <v>-0.30239700966595562</v>
      </c>
      <c r="H279" s="6">
        <v>-8.317025620107138E-2</v>
      </c>
      <c r="I279" s="7">
        <f>SUMPRODUCT(Weights!$A$12:$F$12,C279:H279)</f>
        <v>-0.19244636770975435</v>
      </c>
      <c r="J279" s="7"/>
      <c r="K279" s="44">
        <v>-0.27760518492183078</v>
      </c>
      <c r="L279" s="49">
        <f t="shared" si="24"/>
        <v>8.5158817212076438E-2</v>
      </c>
      <c r="M279" s="50">
        <f t="shared" si="25"/>
        <v>8.5158817212076438E-2</v>
      </c>
      <c r="N279" s="51">
        <f t="shared" si="26"/>
        <v>197</v>
      </c>
      <c r="O279" s="51"/>
      <c r="P279" s="45">
        <f t="shared" si="27"/>
        <v>274</v>
      </c>
      <c r="Q279" s="45">
        <f t="shared" si="28"/>
        <v>337</v>
      </c>
      <c r="R279" s="45">
        <f t="shared" si="29"/>
        <v>-63</v>
      </c>
    </row>
    <row r="280" spans="1:18" x14ac:dyDescent="0.3">
      <c r="A280" s="1" t="s">
        <v>818</v>
      </c>
      <c r="B280" s="3" t="s">
        <v>374</v>
      </c>
      <c r="C280" s="6">
        <v>-0.22801814600651255</v>
      </c>
      <c r="D280" s="6">
        <v>0.14676691259517113</v>
      </c>
      <c r="E280" s="6">
        <v>-3.530920795933961E-2</v>
      </c>
      <c r="F280" s="6">
        <v>-0.44257965617746858</v>
      </c>
      <c r="G280" s="6">
        <v>-0.46131837629019679</v>
      </c>
      <c r="H280" s="6">
        <v>-0.1346117593851052</v>
      </c>
      <c r="I280" s="7">
        <f>SUMPRODUCT(Weights!$A$12:$F$12,C280:H280)</f>
        <v>-0.19272149149370296</v>
      </c>
      <c r="J280" s="7"/>
      <c r="K280" s="44">
        <v>-0.17051290761094809</v>
      </c>
      <c r="L280" s="49">
        <f t="shared" si="24"/>
        <v>-2.2208583882754873E-2</v>
      </c>
      <c r="M280" s="50">
        <f t="shared" si="25"/>
        <v>2.2208583882754873E-2</v>
      </c>
      <c r="N280" s="51">
        <f t="shared" si="26"/>
        <v>331</v>
      </c>
      <c r="O280" s="51"/>
      <c r="P280" s="45">
        <f t="shared" si="27"/>
        <v>275</v>
      </c>
      <c r="Q280" s="45">
        <f t="shared" si="28"/>
        <v>255</v>
      </c>
      <c r="R280" s="45">
        <f t="shared" si="29"/>
        <v>20</v>
      </c>
    </row>
    <row r="281" spans="1:18" x14ac:dyDescent="0.3">
      <c r="A281" s="1" t="s">
        <v>816</v>
      </c>
      <c r="B281" s="3" t="s">
        <v>372</v>
      </c>
      <c r="C281" s="6">
        <v>-1.1511005058421751E-2</v>
      </c>
      <c r="D281" s="6">
        <v>0.10136822561723829</v>
      </c>
      <c r="E281" s="6">
        <v>-0.48425276638339232</v>
      </c>
      <c r="F281" s="6">
        <v>-0.22954960317605025</v>
      </c>
      <c r="G281" s="6">
        <v>-0.79056033670652481</v>
      </c>
      <c r="H281" s="6">
        <v>0.24897605094149372</v>
      </c>
      <c r="I281" s="7">
        <f>SUMPRODUCT(Weights!$A$12:$F$12,C281:H281)</f>
        <v>-0.19426283689278492</v>
      </c>
      <c r="J281" s="7"/>
      <c r="K281" s="44">
        <v>-5.3000272792902897E-2</v>
      </c>
      <c r="L281" s="49">
        <f t="shared" si="24"/>
        <v>-0.14126256409988203</v>
      </c>
      <c r="M281" s="50">
        <f t="shared" si="25"/>
        <v>0.14126256409988203</v>
      </c>
      <c r="N281" s="51">
        <f t="shared" si="26"/>
        <v>124</v>
      </c>
      <c r="O281" s="51"/>
      <c r="P281" s="45">
        <f t="shared" si="27"/>
        <v>276</v>
      </c>
      <c r="Q281" s="45">
        <f t="shared" si="28"/>
        <v>179</v>
      </c>
      <c r="R281" s="45">
        <f t="shared" si="29"/>
        <v>97</v>
      </c>
    </row>
    <row r="282" spans="1:18" x14ac:dyDescent="0.3">
      <c r="A282" s="1" t="s">
        <v>674</v>
      </c>
      <c r="B282" s="3" t="s">
        <v>232</v>
      </c>
      <c r="C282" s="6">
        <v>-0.33784329160697785</v>
      </c>
      <c r="D282" s="6">
        <v>1.3550267365479873E-2</v>
      </c>
      <c r="E282" s="6">
        <v>-0.35679212997468601</v>
      </c>
      <c r="F282" s="6">
        <v>-0.5156935095578663</v>
      </c>
      <c r="G282" s="6">
        <v>-0.22530301203340083</v>
      </c>
      <c r="H282" s="6">
        <v>0.60399322827522861</v>
      </c>
      <c r="I282" s="7">
        <f>SUMPRODUCT(Weights!$A$12:$F$12,C282:H282)</f>
        <v>-0.19491225523356304</v>
      </c>
      <c r="J282" s="7"/>
      <c r="K282" s="44">
        <v>3.4141402152266048E-2</v>
      </c>
      <c r="L282" s="49">
        <f t="shared" si="24"/>
        <v>-0.22905365738582908</v>
      </c>
      <c r="M282" s="50">
        <f t="shared" si="25"/>
        <v>0.22905365738582908</v>
      </c>
      <c r="N282" s="51">
        <f t="shared" si="26"/>
        <v>61</v>
      </c>
      <c r="O282" s="51"/>
      <c r="P282" s="45">
        <f t="shared" si="27"/>
        <v>277</v>
      </c>
      <c r="Q282" s="45">
        <f t="shared" si="28"/>
        <v>136</v>
      </c>
      <c r="R282" s="45">
        <f t="shared" si="29"/>
        <v>141</v>
      </c>
    </row>
    <row r="283" spans="1:18" x14ac:dyDescent="0.3">
      <c r="A283" s="1" t="s">
        <v>733</v>
      </c>
      <c r="B283" s="3" t="s">
        <v>291</v>
      </c>
      <c r="C283" s="6">
        <v>-0.22672959750334515</v>
      </c>
      <c r="D283" s="6">
        <v>0.44214320053358147</v>
      </c>
      <c r="E283" s="6">
        <v>-0.20379581450993728</v>
      </c>
      <c r="F283" s="6">
        <v>-0.83142895256264127</v>
      </c>
      <c r="G283" s="6">
        <v>-0.27057855166253442</v>
      </c>
      <c r="H283" s="6">
        <v>-3.2187816027838205E-2</v>
      </c>
      <c r="I283" s="7">
        <f>SUMPRODUCT(Weights!$A$12:$F$12,C283:H283)</f>
        <v>-0.19757800643513557</v>
      </c>
      <c r="J283" s="7"/>
      <c r="K283" s="44">
        <v>-0.11141938748901861</v>
      </c>
      <c r="L283" s="49">
        <f t="shared" si="24"/>
        <v>-8.6158618946116955E-2</v>
      </c>
      <c r="M283" s="50">
        <f t="shared" si="25"/>
        <v>8.6158618946116955E-2</v>
      </c>
      <c r="N283" s="51">
        <f t="shared" si="26"/>
        <v>195</v>
      </c>
      <c r="O283" s="51"/>
      <c r="P283" s="45">
        <f t="shared" si="27"/>
        <v>278</v>
      </c>
      <c r="Q283" s="45">
        <f t="shared" si="28"/>
        <v>215</v>
      </c>
      <c r="R283" s="45">
        <f t="shared" si="29"/>
        <v>63</v>
      </c>
    </row>
    <row r="284" spans="1:18" x14ac:dyDescent="0.3">
      <c r="A284" s="1" t="s">
        <v>819</v>
      </c>
      <c r="B284" s="3" t="s">
        <v>375</v>
      </c>
      <c r="C284" s="6">
        <v>-1.1435143908787646</v>
      </c>
      <c r="D284" s="6">
        <v>-1.3564033444758412E-2</v>
      </c>
      <c r="E284" s="6">
        <v>-0.40102771010090776</v>
      </c>
      <c r="F284" s="6">
        <v>-0.25096793545757751</v>
      </c>
      <c r="G284" s="6">
        <v>0.86951250109914691</v>
      </c>
      <c r="H284" s="6">
        <v>0.12242177604538211</v>
      </c>
      <c r="I284" s="7">
        <f>SUMPRODUCT(Weights!$A$12:$F$12,C284:H284)</f>
        <v>-0.19909437570194602</v>
      </c>
      <c r="J284" s="7"/>
      <c r="K284" s="44">
        <v>-0.18200046677193699</v>
      </c>
      <c r="L284" s="49">
        <f t="shared" si="24"/>
        <v>-1.7093908930009033E-2</v>
      </c>
      <c r="M284" s="50">
        <f t="shared" si="25"/>
        <v>1.7093908930009033E-2</v>
      </c>
      <c r="N284" s="51">
        <f t="shared" si="26"/>
        <v>349</v>
      </c>
      <c r="O284" s="51"/>
      <c r="P284" s="45">
        <f t="shared" si="27"/>
        <v>279</v>
      </c>
      <c r="Q284" s="45">
        <f t="shared" si="28"/>
        <v>266</v>
      </c>
      <c r="R284" s="45">
        <f t="shared" si="29"/>
        <v>13</v>
      </c>
    </row>
    <row r="285" spans="1:18" x14ac:dyDescent="0.3">
      <c r="A285" s="1" t="s">
        <v>665</v>
      </c>
      <c r="B285" s="3" t="s">
        <v>223</v>
      </c>
      <c r="C285" s="6">
        <v>-0.88592151485290704</v>
      </c>
      <c r="D285" s="6">
        <v>0.13746975732665231</v>
      </c>
      <c r="E285" s="6">
        <v>-0.1789502226613035</v>
      </c>
      <c r="F285" s="6">
        <v>0.56089434305477692</v>
      </c>
      <c r="G285" s="6">
        <v>-0.68791739369648441</v>
      </c>
      <c r="H285" s="6">
        <v>-0.31952849745021933</v>
      </c>
      <c r="I285" s="7">
        <f>SUMPRODUCT(Weights!$A$12:$F$12,C285:H285)</f>
        <v>-0.19949447509298568</v>
      </c>
      <c r="J285" s="7"/>
      <c r="K285" s="44">
        <v>-0.1879061592686069</v>
      </c>
      <c r="L285" s="49">
        <f t="shared" si="24"/>
        <v>-1.1588315824378775E-2</v>
      </c>
      <c r="M285" s="50">
        <f t="shared" si="25"/>
        <v>1.1588315824378775E-2</v>
      </c>
      <c r="N285" s="51">
        <f t="shared" si="26"/>
        <v>366</v>
      </c>
      <c r="O285" s="51"/>
      <c r="P285" s="45">
        <f t="shared" si="27"/>
        <v>280</v>
      </c>
      <c r="Q285" s="45">
        <f t="shared" si="28"/>
        <v>272</v>
      </c>
      <c r="R285" s="45">
        <f t="shared" si="29"/>
        <v>8</v>
      </c>
    </row>
    <row r="286" spans="1:18" x14ac:dyDescent="0.3">
      <c r="A286" s="1" t="s">
        <v>832</v>
      </c>
      <c r="B286" s="3" t="s">
        <v>388</v>
      </c>
      <c r="C286" s="6">
        <v>-0.39182580419662316</v>
      </c>
      <c r="D286" s="6">
        <v>-0.2046692439088757</v>
      </c>
      <c r="E286" s="6">
        <v>0.27000629965699763</v>
      </c>
      <c r="F286" s="6">
        <v>-0.39607823112323381</v>
      </c>
      <c r="G286" s="6">
        <v>-9.051964684878655E-2</v>
      </c>
      <c r="H286" s="6">
        <v>-0.29994178075474209</v>
      </c>
      <c r="I286" s="7">
        <f>SUMPRODUCT(Weights!$A$12:$F$12,C286:H286)</f>
        <v>-0.20158583599998911</v>
      </c>
      <c r="J286" s="7"/>
      <c r="K286" s="44">
        <v>-0.15826551630435798</v>
      </c>
      <c r="L286" s="49">
        <f t="shared" si="24"/>
        <v>-4.3320319695631132E-2</v>
      </c>
      <c r="M286" s="50">
        <f t="shared" si="25"/>
        <v>4.3320319695631132E-2</v>
      </c>
      <c r="N286" s="51">
        <f t="shared" si="26"/>
        <v>290</v>
      </c>
      <c r="O286" s="51"/>
      <c r="P286" s="45">
        <f t="shared" si="27"/>
        <v>281</v>
      </c>
      <c r="Q286" s="45">
        <f t="shared" si="28"/>
        <v>246</v>
      </c>
      <c r="R286" s="45">
        <f t="shared" si="29"/>
        <v>35</v>
      </c>
    </row>
    <row r="287" spans="1:18" x14ac:dyDescent="0.3">
      <c r="A287" s="1" t="s">
        <v>759</v>
      </c>
      <c r="B287" s="3" t="s">
        <v>315</v>
      </c>
      <c r="C287" s="6">
        <v>-0.57259701933314666</v>
      </c>
      <c r="D287" s="6">
        <v>-0.1840894306834171</v>
      </c>
      <c r="E287" s="6">
        <v>-0.11758982815216826</v>
      </c>
      <c r="F287" s="6">
        <v>-0.21366918080835118</v>
      </c>
      <c r="G287" s="6">
        <v>0.46915607117185509</v>
      </c>
      <c r="H287" s="6">
        <v>-0.61509611630747174</v>
      </c>
      <c r="I287" s="7">
        <f>SUMPRODUCT(Weights!$A$12:$F$12,C287:H287)</f>
        <v>-0.20284580134277713</v>
      </c>
      <c r="J287" s="7"/>
      <c r="K287" s="44">
        <v>-0.14373583149661637</v>
      </c>
      <c r="L287" s="49">
        <f t="shared" si="24"/>
        <v>-5.9109969846160765E-2</v>
      </c>
      <c r="M287" s="50">
        <f t="shared" si="25"/>
        <v>5.9109969846160765E-2</v>
      </c>
      <c r="N287" s="51">
        <f t="shared" si="26"/>
        <v>255</v>
      </c>
      <c r="O287" s="51"/>
      <c r="P287" s="45">
        <f t="shared" si="27"/>
        <v>282</v>
      </c>
      <c r="Q287" s="45">
        <f t="shared" si="28"/>
        <v>234</v>
      </c>
      <c r="R287" s="45">
        <f t="shared" si="29"/>
        <v>48</v>
      </c>
    </row>
    <row r="288" spans="1:18" x14ac:dyDescent="0.3">
      <c r="A288" s="1" t="s">
        <v>738</v>
      </c>
      <c r="B288" s="3" t="s">
        <v>296</v>
      </c>
      <c r="C288" s="6">
        <v>-0.27527339248345983</v>
      </c>
      <c r="D288" s="6">
        <v>-0.21906663266741649</v>
      </c>
      <c r="E288" s="6">
        <v>-0.1642468187972666</v>
      </c>
      <c r="F288" s="6">
        <v>-0.43649634383585434</v>
      </c>
      <c r="G288" s="6">
        <v>-2.6728253768497467E-2</v>
      </c>
      <c r="H288" s="6">
        <v>0.10975753454109623</v>
      </c>
      <c r="I288" s="7">
        <f>SUMPRODUCT(Weights!$A$12:$F$12,C288:H288)</f>
        <v>-0.20383778122810112</v>
      </c>
      <c r="J288" s="7"/>
      <c r="K288" s="44">
        <v>-0.20657152334635576</v>
      </c>
      <c r="L288" s="49">
        <f t="shared" si="24"/>
        <v>2.7337421182546395E-3</v>
      </c>
      <c r="M288" s="50">
        <f t="shared" si="25"/>
        <v>2.7337421182546395E-3</v>
      </c>
      <c r="N288" s="51">
        <f t="shared" si="26"/>
        <v>395</v>
      </c>
      <c r="O288" s="51"/>
      <c r="P288" s="45">
        <f t="shared" si="27"/>
        <v>283</v>
      </c>
      <c r="Q288" s="45">
        <f t="shared" si="28"/>
        <v>281</v>
      </c>
      <c r="R288" s="45">
        <f t="shared" si="29"/>
        <v>2</v>
      </c>
    </row>
    <row r="289" spans="1:18" x14ac:dyDescent="0.3">
      <c r="A289" s="1" t="s">
        <v>791</v>
      </c>
      <c r="B289" s="3" t="s">
        <v>347</v>
      </c>
      <c r="C289" s="6">
        <v>-1.1496645179942369</v>
      </c>
      <c r="D289" s="6">
        <v>0.36705707113132913</v>
      </c>
      <c r="E289" s="6">
        <v>-0.41339727524263808</v>
      </c>
      <c r="F289" s="6">
        <v>0.15639932000624518</v>
      </c>
      <c r="G289" s="6">
        <v>-0.11004881648330367</v>
      </c>
      <c r="H289" s="6">
        <v>-1.2166315013314305E-3</v>
      </c>
      <c r="I289" s="7">
        <f>SUMPRODUCT(Weights!$A$12:$F$12,C289:H289)</f>
        <v>-0.20388020228035691</v>
      </c>
      <c r="J289" s="7"/>
      <c r="K289" s="44">
        <v>-0.18374688984754903</v>
      </c>
      <c r="L289" s="49">
        <f t="shared" si="24"/>
        <v>-2.0133312432807887E-2</v>
      </c>
      <c r="M289" s="50">
        <f t="shared" si="25"/>
        <v>2.0133312432807887E-2</v>
      </c>
      <c r="N289" s="51">
        <f t="shared" si="26"/>
        <v>345</v>
      </c>
      <c r="O289" s="51"/>
      <c r="P289" s="45">
        <f t="shared" si="27"/>
        <v>284</v>
      </c>
      <c r="Q289" s="45">
        <f t="shared" si="28"/>
        <v>268</v>
      </c>
      <c r="R289" s="45">
        <f t="shared" si="29"/>
        <v>16</v>
      </c>
    </row>
    <row r="290" spans="1:18" x14ac:dyDescent="0.3">
      <c r="A290" s="1" t="s">
        <v>801</v>
      </c>
      <c r="B290" s="3" t="s">
        <v>357</v>
      </c>
      <c r="C290" s="6">
        <v>-0.8267136320197368</v>
      </c>
      <c r="D290" s="6">
        <v>-0.42595792235693053</v>
      </c>
      <c r="E290" s="6">
        <v>0.91962685756665741</v>
      </c>
      <c r="F290" s="6">
        <v>-8.7313546276927542E-2</v>
      </c>
      <c r="G290" s="6">
        <v>-0.46158179818484552</v>
      </c>
      <c r="H290" s="6">
        <v>-5.5475954867299705E-2</v>
      </c>
      <c r="I290" s="7">
        <f>SUMPRODUCT(Weights!$A$12:$F$12,C290:H290)</f>
        <v>-0.20483785671017721</v>
      </c>
      <c r="J290" s="7"/>
      <c r="K290" s="44">
        <v>-0.16485381181279962</v>
      </c>
      <c r="L290" s="49">
        <f t="shared" si="24"/>
        <v>-3.9984044897377585E-2</v>
      </c>
      <c r="M290" s="50">
        <f t="shared" si="25"/>
        <v>3.9984044897377585E-2</v>
      </c>
      <c r="N290" s="51">
        <f t="shared" si="26"/>
        <v>300</v>
      </c>
      <c r="O290" s="51"/>
      <c r="P290" s="45">
        <f t="shared" si="27"/>
        <v>285</v>
      </c>
      <c r="Q290" s="45">
        <f t="shared" si="28"/>
        <v>250</v>
      </c>
      <c r="R290" s="45">
        <f t="shared" si="29"/>
        <v>35</v>
      </c>
    </row>
    <row r="291" spans="1:18" x14ac:dyDescent="0.3">
      <c r="A291" s="1" t="s">
        <v>874</v>
      </c>
      <c r="B291" s="3" t="s">
        <v>430</v>
      </c>
      <c r="C291" s="6">
        <v>-0.36418692819055798</v>
      </c>
      <c r="D291" s="6">
        <v>-0.18245033764209295</v>
      </c>
      <c r="E291" s="6">
        <v>0.17745709677230023</v>
      </c>
      <c r="F291" s="6">
        <v>-0.35832731132320561</v>
      </c>
      <c r="G291" s="6">
        <v>-0.18164678782909971</v>
      </c>
      <c r="H291" s="6">
        <v>-0.23792765810864719</v>
      </c>
      <c r="I291" s="7">
        <f>SUMPRODUCT(Weights!$A$12:$F$12,C291:H291)</f>
        <v>-0.20541413490055599</v>
      </c>
      <c r="J291" s="7"/>
      <c r="K291" s="44">
        <v>-0.25498902748956698</v>
      </c>
      <c r="L291" s="49">
        <f t="shared" si="24"/>
        <v>4.9574892589010988E-2</v>
      </c>
      <c r="M291" s="50">
        <f t="shared" si="25"/>
        <v>4.9574892589010988E-2</v>
      </c>
      <c r="N291" s="51">
        <f t="shared" si="26"/>
        <v>273</v>
      </c>
      <c r="O291" s="51"/>
      <c r="P291" s="45">
        <f t="shared" si="27"/>
        <v>286</v>
      </c>
      <c r="Q291" s="45">
        <f t="shared" si="28"/>
        <v>315</v>
      </c>
      <c r="R291" s="45">
        <f t="shared" si="29"/>
        <v>-29</v>
      </c>
    </row>
    <row r="292" spans="1:18" x14ac:dyDescent="0.3">
      <c r="A292" s="1" t="s">
        <v>736</v>
      </c>
      <c r="B292" s="3" t="s">
        <v>294</v>
      </c>
      <c r="C292" s="6">
        <v>-0.53314295171111203</v>
      </c>
      <c r="D292" s="6">
        <v>-0.22081861834305874</v>
      </c>
      <c r="E292" s="6">
        <v>-2.2349079856385607E-3</v>
      </c>
      <c r="F292" s="6">
        <v>0.16044239435701219</v>
      </c>
      <c r="G292" s="6">
        <v>-0.50831860432339326</v>
      </c>
      <c r="H292" s="6">
        <v>-0.116794689985047</v>
      </c>
      <c r="I292" s="7">
        <f>SUMPRODUCT(Weights!$A$12:$F$12,C292:H292)</f>
        <v>-0.20696633098429118</v>
      </c>
      <c r="J292" s="7"/>
      <c r="K292" s="44">
        <v>-0.18594061682755059</v>
      </c>
      <c r="L292" s="49">
        <f t="shared" si="24"/>
        <v>-2.1025714156740594E-2</v>
      </c>
      <c r="M292" s="50">
        <f t="shared" si="25"/>
        <v>2.1025714156740594E-2</v>
      </c>
      <c r="N292" s="51">
        <f t="shared" si="26"/>
        <v>338</v>
      </c>
      <c r="O292" s="51"/>
      <c r="P292" s="45">
        <f t="shared" si="27"/>
        <v>287</v>
      </c>
      <c r="Q292" s="45">
        <f t="shared" si="28"/>
        <v>271</v>
      </c>
      <c r="R292" s="45">
        <f t="shared" si="29"/>
        <v>16</v>
      </c>
    </row>
    <row r="293" spans="1:18" x14ac:dyDescent="0.3">
      <c r="A293" s="1" t="s">
        <v>589</v>
      </c>
      <c r="B293" s="3" t="s">
        <v>147</v>
      </c>
      <c r="C293" s="6">
        <v>-0.49197733914142788</v>
      </c>
      <c r="D293" s="6">
        <v>-0.20653040543635084</v>
      </c>
      <c r="E293" s="6">
        <v>-0.22993850489404455</v>
      </c>
      <c r="F293" s="6">
        <v>-0.3385858754741915</v>
      </c>
      <c r="G293" s="6">
        <v>0.437262238449032</v>
      </c>
      <c r="H293" s="6">
        <v>-0.32209180522741748</v>
      </c>
      <c r="I293" s="7">
        <f>SUMPRODUCT(Weights!$A$12:$F$12,C293:H293)</f>
        <v>-0.20852934449988769</v>
      </c>
      <c r="J293" s="7"/>
      <c r="K293" s="44">
        <v>-0.26982578710890726</v>
      </c>
      <c r="L293" s="49">
        <f t="shared" si="24"/>
        <v>6.1296442609019564E-2</v>
      </c>
      <c r="M293" s="50">
        <f t="shared" si="25"/>
        <v>6.1296442609019564E-2</v>
      </c>
      <c r="N293" s="51">
        <f t="shared" si="26"/>
        <v>248</v>
      </c>
      <c r="O293" s="51"/>
      <c r="P293" s="45">
        <f t="shared" si="27"/>
        <v>288</v>
      </c>
      <c r="Q293" s="45">
        <f t="shared" si="28"/>
        <v>327</v>
      </c>
      <c r="R293" s="45">
        <f t="shared" si="29"/>
        <v>-39</v>
      </c>
    </row>
    <row r="294" spans="1:18" x14ac:dyDescent="0.3">
      <c r="A294" s="1" t="s">
        <v>847</v>
      </c>
      <c r="B294" s="3" t="s">
        <v>403</v>
      </c>
      <c r="C294" s="6">
        <v>-0.46279786484956914</v>
      </c>
      <c r="D294" s="6">
        <v>0.32752251636152135</v>
      </c>
      <c r="E294" s="6">
        <v>-0.25896034407545243</v>
      </c>
      <c r="F294" s="6">
        <v>-9.0348781990716706E-2</v>
      </c>
      <c r="G294" s="6">
        <v>-0.65384285142647913</v>
      </c>
      <c r="H294" s="6">
        <v>-0.27994686939680513</v>
      </c>
      <c r="I294" s="7">
        <f>SUMPRODUCT(Weights!$A$12:$F$12,C294:H294)</f>
        <v>-0.21003999236072315</v>
      </c>
      <c r="J294" s="7"/>
      <c r="K294" s="44">
        <v>-0.14897492636278917</v>
      </c>
      <c r="L294" s="49">
        <f t="shared" si="24"/>
        <v>-6.1065065997933987E-2</v>
      </c>
      <c r="M294" s="50">
        <f t="shared" si="25"/>
        <v>6.1065065997933987E-2</v>
      </c>
      <c r="N294" s="51">
        <f t="shared" si="26"/>
        <v>249</v>
      </c>
      <c r="O294" s="51"/>
      <c r="P294" s="45">
        <f t="shared" si="27"/>
        <v>289</v>
      </c>
      <c r="Q294" s="45">
        <f t="shared" si="28"/>
        <v>239</v>
      </c>
      <c r="R294" s="45">
        <f t="shared" si="29"/>
        <v>50</v>
      </c>
    </row>
    <row r="295" spans="1:18" x14ac:dyDescent="0.3">
      <c r="A295" s="1" t="s">
        <v>882</v>
      </c>
      <c r="B295" s="3" t="s">
        <v>438</v>
      </c>
      <c r="C295" s="6">
        <v>-0.45353514705579967</v>
      </c>
      <c r="D295" s="6">
        <v>-0.10081192069756337</v>
      </c>
      <c r="E295" s="6">
        <v>-0.14735958787333522</v>
      </c>
      <c r="F295" s="6">
        <v>-0.21020083667219575</v>
      </c>
      <c r="G295" s="6">
        <v>-0.19940008447364854</v>
      </c>
      <c r="H295" s="6">
        <v>-7.4395387960419779E-2</v>
      </c>
      <c r="I295" s="7">
        <f>SUMPRODUCT(Weights!$A$12:$F$12,C295:H295)</f>
        <v>-0.2123630705332013</v>
      </c>
      <c r="J295" s="7"/>
      <c r="K295" s="44">
        <v>-0.29371229275814781</v>
      </c>
      <c r="L295" s="49">
        <f t="shared" si="24"/>
        <v>8.1349222224946505E-2</v>
      </c>
      <c r="M295" s="50">
        <f t="shared" si="25"/>
        <v>8.1349222224946505E-2</v>
      </c>
      <c r="N295" s="51">
        <f t="shared" si="26"/>
        <v>207</v>
      </c>
      <c r="O295" s="51"/>
      <c r="P295" s="45">
        <f t="shared" si="27"/>
        <v>290</v>
      </c>
      <c r="Q295" s="45">
        <f t="shared" si="28"/>
        <v>348</v>
      </c>
      <c r="R295" s="45">
        <f t="shared" si="29"/>
        <v>-58</v>
      </c>
    </row>
    <row r="296" spans="1:18" x14ac:dyDescent="0.3">
      <c r="A296" s="1" t="s">
        <v>658</v>
      </c>
      <c r="B296" s="3" t="s">
        <v>216</v>
      </c>
      <c r="C296" s="6">
        <v>-0.97004408736144043</v>
      </c>
      <c r="D296" s="6">
        <v>9.7920768026852734E-2</v>
      </c>
      <c r="E296" s="6">
        <v>-1.0279560579501139</v>
      </c>
      <c r="F296" s="6">
        <v>0.41963605930575421</v>
      </c>
      <c r="G296" s="6">
        <v>0.23722533260736067</v>
      </c>
      <c r="H296" s="6">
        <v>-4.0239738689878415E-2</v>
      </c>
      <c r="I296" s="7">
        <f>SUMPRODUCT(Weights!$A$12:$F$12,C296:H296)</f>
        <v>-0.21313103467616754</v>
      </c>
      <c r="J296" s="7"/>
      <c r="K296" s="44">
        <v>-0.14703705073270304</v>
      </c>
      <c r="L296" s="49">
        <f t="shared" si="24"/>
        <v>-6.6093983943464496E-2</v>
      </c>
      <c r="M296" s="50">
        <f t="shared" si="25"/>
        <v>6.6093983943464496E-2</v>
      </c>
      <c r="N296" s="51">
        <f t="shared" si="26"/>
        <v>234</v>
      </c>
      <c r="O296" s="51"/>
      <c r="P296" s="45">
        <f t="shared" si="27"/>
        <v>291</v>
      </c>
      <c r="Q296" s="45">
        <f t="shared" si="28"/>
        <v>237</v>
      </c>
      <c r="R296" s="45">
        <f t="shared" si="29"/>
        <v>54</v>
      </c>
    </row>
    <row r="297" spans="1:18" x14ac:dyDescent="0.3">
      <c r="A297" s="1" t="s">
        <v>821</v>
      </c>
      <c r="B297" s="3" t="s">
        <v>377</v>
      </c>
      <c r="C297" s="6">
        <v>-0.17141766322066357</v>
      </c>
      <c r="D297" s="6">
        <v>5.7721178666976687E-2</v>
      </c>
      <c r="E297" s="6">
        <v>-0.16616343050091326</v>
      </c>
      <c r="F297" s="6">
        <v>-0.32729441835566653</v>
      </c>
      <c r="G297" s="6">
        <v>-0.75785684138384934</v>
      </c>
      <c r="H297" s="6">
        <v>0.130923507179077</v>
      </c>
      <c r="I297" s="7">
        <f>SUMPRODUCT(Weights!$A$12:$F$12,C297:H297)</f>
        <v>-0.21370887064667737</v>
      </c>
      <c r="J297" s="7"/>
      <c r="K297" s="44">
        <v>-0.23538230546856354</v>
      </c>
      <c r="L297" s="49">
        <f t="shared" si="24"/>
        <v>2.1673434821886162E-2</v>
      </c>
      <c r="M297" s="50">
        <f t="shared" si="25"/>
        <v>2.1673434821886162E-2</v>
      </c>
      <c r="N297" s="51">
        <f t="shared" si="26"/>
        <v>335</v>
      </c>
      <c r="O297" s="51"/>
      <c r="P297" s="45">
        <f t="shared" si="27"/>
        <v>292</v>
      </c>
      <c r="Q297" s="45">
        <f t="shared" si="28"/>
        <v>293</v>
      </c>
      <c r="R297" s="45">
        <f t="shared" si="29"/>
        <v>-1</v>
      </c>
    </row>
    <row r="298" spans="1:18" x14ac:dyDescent="0.3">
      <c r="A298" s="1" t="s">
        <v>775</v>
      </c>
      <c r="B298" s="3" t="s">
        <v>331</v>
      </c>
      <c r="C298" s="6">
        <v>-0.67302886313546828</v>
      </c>
      <c r="D298" s="6">
        <v>-0.21586446508411838</v>
      </c>
      <c r="E298" s="6">
        <v>0.24136863772978412</v>
      </c>
      <c r="F298" s="6">
        <v>-0.21139105544771827</v>
      </c>
      <c r="G298" s="6">
        <v>0.30955061842812298</v>
      </c>
      <c r="H298" s="6">
        <v>-0.77322296402670299</v>
      </c>
      <c r="I298" s="7">
        <f>SUMPRODUCT(Weights!$A$12:$F$12,C298:H298)</f>
        <v>-0.21474128471244525</v>
      </c>
      <c r="J298" s="7"/>
      <c r="K298" s="44">
        <v>-0.16262851904859196</v>
      </c>
      <c r="L298" s="49">
        <f t="shared" si="24"/>
        <v>-5.2112765663853283E-2</v>
      </c>
      <c r="M298" s="50">
        <f t="shared" si="25"/>
        <v>5.2112765663853283E-2</v>
      </c>
      <c r="N298" s="51">
        <f t="shared" si="26"/>
        <v>267</v>
      </c>
      <c r="O298" s="51"/>
      <c r="P298" s="45">
        <f t="shared" si="27"/>
        <v>293</v>
      </c>
      <c r="Q298" s="45">
        <f t="shared" si="28"/>
        <v>248</v>
      </c>
      <c r="R298" s="45">
        <f t="shared" si="29"/>
        <v>45</v>
      </c>
    </row>
    <row r="299" spans="1:18" x14ac:dyDescent="0.3">
      <c r="A299" s="1" t="s">
        <v>528</v>
      </c>
      <c r="B299" s="3" t="s">
        <v>85</v>
      </c>
      <c r="C299" s="6">
        <v>-0.78589241656253095</v>
      </c>
      <c r="D299" s="6">
        <v>6.3103497391216706E-2</v>
      </c>
      <c r="E299" s="6">
        <v>0.86599310052946077</v>
      </c>
      <c r="F299" s="6">
        <v>-0.18802480471998867</v>
      </c>
      <c r="G299" s="6">
        <v>-0.88023885177056094</v>
      </c>
      <c r="H299" s="6">
        <v>-0.30840078142409022</v>
      </c>
      <c r="I299" s="7">
        <f>SUMPRODUCT(Weights!$A$12:$F$12,C299:H299)</f>
        <v>-0.21513968560683464</v>
      </c>
      <c r="J299" s="7"/>
      <c r="K299" s="44">
        <v>-2.4713019162021475E-2</v>
      </c>
      <c r="L299" s="49">
        <f t="shared" si="24"/>
        <v>-0.19042666644481315</v>
      </c>
      <c r="M299" s="50">
        <f t="shared" si="25"/>
        <v>0.19042666644481315</v>
      </c>
      <c r="N299" s="51">
        <f t="shared" si="26"/>
        <v>87</v>
      </c>
      <c r="O299" s="51"/>
      <c r="P299" s="45">
        <f t="shared" si="27"/>
        <v>294</v>
      </c>
      <c r="Q299" s="45">
        <f t="shared" si="28"/>
        <v>164</v>
      </c>
      <c r="R299" s="45">
        <f t="shared" si="29"/>
        <v>130</v>
      </c>
    </row>
    <row r="300" spans="1:18" x14ac:dyDescent="0.3">
      <c r="A300" s="1" t="s">
        <v>714</v>
      </c>
      <c r="B300" s="3" t="s">
        <v>272</v>
      </c>
      <c r="C300" s="6">
        <v>-0.77311969523853374</v>
      </c>
      <c r="D300" s="6">
        <v>-0.13410315060427908</v>
      </c>
      <c r="E300" s="6">
        <v>-6.6187422718955863E-2</v>
      </c>
      <c r="F300" s="6">
        <v>-0.22748022495233905</v>
      </c>
      <c r="G300" s="6">
        <v>0.25168620648220563</v>
      </c>
      <c r="H300" s="6">
        <v>-0.1691393410721917</v>
      </c>
      <c r="I300" s="7">
        <f>SUMPRODUCT(Weights!$A$12:$F$12,C300:H300)</f>
        <v>-0.2160297307017621</v>
      </c>
      <c r="J300" s="7"/>
      <c r="K300" s="44">
        <v>-0.17432789922208733</v>
      </c>
      <c r="L300" s="49">
        <f t="shared" si="24"/>
        <v>-4.1701831479674767E-2</v>
      </c>
      <c r="M300" s="50">
        <f t="shared" si="25"/>
        <v>4.1701831479674767E-2</v>
      </c>
      <c r="N300" s="51">
        <f t="shared" si="26"/>
        <v>296</v>
      </c>
      <c r="O300" s="51"/>
      <c r="P300" s="45">
        <f t="shared" si="27"/>
        <v>295</v>
      </c>
      <c r="Q300" s="45">
        <f t="shared" si="28"/>
        <v>258</v>
      </c>
      <c r="R300" s="45">
        <f t="shared" si="29"/>
        <v>37</v>
      </c>
    </row>
    <row r="301" spans="1:18" x14ac:dyDescent="0.3">
      <c r="A301" s="1" t="s">
        <v>636</v>
      </c>
      <c r="B301" s="3" t="s">
        <v>194</v>
      </c>
      <c r="C301" s="6">
        <v>0.42791010031975862</v>
      </c>
      <c r="D301" s="6">
        <v>0.11122896192513783</v>
      </c>
      <c r="E301" s="6">
        <v>-0.30992057240427445</v>
      </c>
      <c r="F301" s="6">
        <v>-0.48352061448565986</v>
      </c>
      <c r="G301" s="6">
        <v>-1.0621477235548675</v>
      </c>
      <c r="H301" s="6">
        <v>-0.21894310281170065</v>
      </c>
      <c r="I301" s="7">
        <f>SUMPRODUCT(Weights!$A$12:$F$12,C301:H301)</f>
        <v>-0.21658086512319402</v>
      </c>
      <c r="J301" s="7"/>
      <c r="K301" s="44">
        <v>-0.15062965547628449</v>
      </c>
      <c r="L301" s="49">
        <f t="shared" si="24"/>
        <v>-6.5951209646909537E-2</v>
      </c>
      <c r="M301" s="50">
        <f t="shared" si="25"/>
        <v>6.5951209646909537E-2</v>
      </c>
      <c r="N301" s="51">
        <f t="shared" si="26"/>
        <v>236</v>
      </c>
      <c r="O301" s="51"/>
      <c r="P301" s="45">
        <f t="shared" si="27"/>
        <v>296</v>
      </c>
      <c r="Q301" s="45">
        <f t="shared" si="28"/>
        <v>240</v>
      </c>
      <c r="R301" s="45">
        <f t="shared" si="29"/>
        <v>56</v>
      </c>
    </row>
    <row r="302" spans="1:18" x14ac:dyDescent="0.3">
      <c r="A302" s="1" t="s">
        <v>605</v>
      </c>
      <c r="B302" s="3" t="s">
        <v>163</v>
      </c>
      <c r="C302" s="6">
        <v>-0.40063437046240269</v>
      </c>
      <c r="D302" s="6">
        <v>-0.13786602806000475</v>
      </c>
      <c r="E302" s="6">
        <v>0.38996606680870255</v>
      </c>
      <c r="F302" s="6">
        <v>-0.28014105923183552</v>
      </c>
      <c r="G302" s="6">
        <v>-0.76756791222050447</v>
      </c>
      <c r="H302" s="6">
        <v>2.9468265119272113E-2</v>
      </c>
      <c r="I302" s="7">
        <f>SUMPRODUCT(Weights!$A$12:$F$12,C302:H302)</f>
        <v>-0.21742174185069169</v>
      </c>
      <c r="J302" s="7"/>
      <c r="K302" s="44">
        <v>-0.17872123225434056</v>
      </c>
      <c r="L302" s="49">
        <f t="shared" si="24"/>
        <v>-3.8700509596351129E-2</v>
      </c>
      <c r="M302" s="50">
        <f t="shared" si="25"/>
        <v>3.8700509596351129E-2</v>
      </c>
      <c r="N302" s="51">
        <f t="shared" si="26"/>
        <v>302</v>
      </c>
      <c r="O302" s="51"/>
      <c r="P302" s="45">
        <f t="shared" si="27"/>
        <v>297</v>
      </c>
      <c r="Q302" s="45">
        <f t="shared" si="28"/>
        <v>260</v>
      </c>
      <c r="R302" s="45">
        <f t="shared" si="29"/>
        <v>37</v>
      </c>
    </row>
    <row r="303" spans="1:18" x14ac:dyDescent="0.3">
      <c r="A303" s="1" t="s">
        <v>698</v>
      </c>
      <c r="B303" s="3" t="s">
        <v>256</v>
      </c>
      <c r="C303" s="6">
        <v>-0.2359447332525863</v>
      </c>
      <c r="D303" s="6">
        <v>-8.641950769812716E-2</v>
      </c>
      <c r="E303" s="6">
        <v>2.0403303184694736E-2</v>
      </c>
      <c r="F303" s="6">
        <v>-0.24094629909612267</v>
      </c>
      <c r="G303" s="6">
        <v>-0.73050267352639198</v>
      </c>
      <c r="H303" s="6">
        <v>-2.3528974756464899E-2</v>
      </c>
      <c r="I303" s="7">
        <f>SUMPRODUCT(Weights!$A$12:$F$12,C303:H303)</f>
        <v>-0.22152991103626829</v>
      </c>
      <c r="J303" s="7"/>
      <c r="K303" s="44">
        <v>-0.18127798499366138</v>
      </c>
      <c r="L303" s="49">
        <f t="shared" si="24"/>
        <v>-4.0251926042606911E-2</v>
      </c>
      <c r="M303" s="50">
        <f t="shared" si="25"/>
        <v>4.0251926042606911E-2</v>
      </c>
      <c r="N303" s="51">
        <f t="shared" si="26"/>
        <v>299</v>
      </c>
      <c r="O303" s="51"/>
      <c r="P303" s="45">
        <f t="shared" si="27"/>
        <v>298</v>
      </c>
      <c r="Q303" s="45">
        <f t="shared" si="28"/>
        <v>264</v>
      </c>
      <c r="R303" s="45">
        <f t="shared" si="29"/>
        <v>34</v>
      </c>
    </row>
    <row r="304" spans="1:18" x14ac:dyDescent="0.3">
      <c r="A304" s="1" t="s">
        <v>780</v>
      </c>
      <c r="B304" s="3" t="s">
        <v>336</v>
      </c>
      <c r="C304" s="6">
        <v>-0.62754471220470909</v>
      </c>
      <c r="D304" s="6">
        <v>-0.12838817170527411</v>
      </c>
      <c r="E304" s="6">
        <v>-6.2642252674117729E-2</v>
      </c>
      <c r="F304" s="6">
        <v>-0.37838787697358289</v>
      </c>
      <c r="G304" s="6">
        <v>0.46028612331390006</v>
      </c>
      <c r="H304" s="6">
        <v>-0.55585018638016859</v>
      </c>
      <c r="I304" s="7">
        <f>SUMPRODUCT(Weights!$A$12:$F$12,C304:H304)</f>
        <v>-0.22280259021876275</v>
      </c>
      <c r="J304" s="7"/>
      <c r="K304" s="44">
        <v>-0.17979050732958821</v>
      </c>
      <c r="L304" s="49">
        <f t="shared" si="24"/>
        <v>-4.3012082889174547E-2</v>
      </c>
      <c r="M304" s="50">
        <f t="shared" si="25"/>
        <v>4.3012082889174547E-2</v>
      </c>
      <c r="N304" s="51">
        <f t="shared" si="26"/>
        <v>291</v>
      </c>
      <c r="O304" s="51"/>
      <c r="P304" s="45">
        <f t="shared" si="27"/>
        <v>299</v>
      </c>
      <c r="Q304" s="45">
        <f t="shared" si="28"/>
        <v>263</v>
      </c>
      <c r="R304" s="45">
        <f t="shared" si="29"/>
        <v>36</v>
      </c>
    </row>
    <row r="305" spans="1:18" x14ac:dyDescent="0.3">
      <c r="A305" s="1" t="s">
        <v>805</v>
      </c>
      <c r="B305" s="3" t="s">
        <v>361</v>
      </c>
      <c r="C305" s="6">
        <v>-0.74351815927496034</v>
      </c>
      <c r="D305" s="6">
        <v>0.15321676553447583</v>
      </c>
      <c r="E305" s="6">
        <v>0.3122564349131568</v>
      </c>
      <c r="F305" s="6">
        <v>-0.47867294049477827</v>
      </c>
      <c r="G305" s="6">
        <v>-0.73359787876729365</v>
      </c>
      <c r="H305" s="6">
        <v>0.48113568101901238</v>
      </c>
      <c r="I305" s="7">
        <f>SUMPRODUCT(Weights!$A$12:$F$12,C305:H305)</f>
        <v>-0.22888251532327189</v>
      </c>
      <c r="J305" s="7"/>
      <c r="K305" s="44">
        <v>-0.25963033436007699</v>
      </c>
      <c r="L305" s="49">
        <f t="shared" si="24"/>
        <v>3.0747819036805096E-2</v>
      </c>
      <c r="M305" s="50">
        <f t="shared" si="25"/>
        <v>3.0747819036805096E-2</v>
      </c>
      <c r="N305" s="51">
        <f t="shared" si="26"/>
        <v>313</v>
      </c>
      <c r="O305" s="51"/>
      <c r="P305" s="45">
        <f t="shared" si="27"/>
        <v>300</v>
      </c>
      <c r="Q305" s="45">
        <f t="shared" si="28"/>
        <v>318</v>
      </c>
      <c r="R305" s="45">
        <f t="shared" si="29"/>
        <v>-18</v>
      </c>
    </row>
    <row r="306" spans="1:18" x14ac:dyDescent="0.3">
      <c r="A306" s="1" t="s">
        <v>769</v>
      </c>
      <c r="B306" s="3" t="s">
        <v>325</v>
      </c>
      <c r="C306" s="6">
        <v>-0.43853666239807199</v>
      </c>
      <c r="D306" s="6">
        <v>-0.3404284478495988</v>
      </c>
      <c r="E306" s="6">
        <v>-0.22711723699887632</v>
      </c>
      <c r="F306" s="6">
        <v>-5.0268100597927509E-2</v>
      </c>
      <c r="G306" s="6">
        <v>-1.4165813369728997E-2</v>
      </c>
      <c r="H306" s="6">
        <v>-0.27603492757474213</v>
      </c>
      <c r="I306" s="7">
        <f>SUMPRODUCT(Weights!$A$12:$F$12,C306:H306)</f>
        <v>-0.22964259248188468</v>
      </c>
      <c r="J306" s="7"/>
      <c r="K306" s="44">
        <v>-0.300922893393756</v>
      </c>
      <c r="L306" s="49">
        <f t="shared" si="24"/>
        <v>7.1280300911871319E-2</v>
      </c>
      <c r="M306" s="50">
        <f t="shared" si="25"/>
        <v>7.1280300911871319E-2</v>
      </c>
      <c r="N306" s="51">
        <f t="shared" si="26"/>
        <v>221</v>
      </c>
      <c r="O306" s="51"/>
      <c r="P306" s="45">
        <f t="shared" si="27"/>
        <v>301</v>
      </c>
      <c r="Q306" s="45">
        <f t="shared" si="28"/>
        <v>354</v>
      </c>
      <c r="R306" s="45">
        <f t="shared" si="29"/>
        <v>-53</v>
      </c>
    </row>
    <row r="307" spans="1:18" x14ac:dyDescent="0.3">
      <c r="A307" s="1" t="s">
        <v>581</v>
      </c>
      <c r="B307" s="3" t="s">
        <v>139</v>
      </c>
      <c r="C307" s="6">
        <v>-1.1514764745221175</v>
      </c>
      <c r="D307" s="6">
        <v>0.26157459695705132</v>
      </c>
      <c r="E307" s="6">
        <v>-9.9105843123192844E-2</v>
      </c>
      <c r="F307" s="6">
        <v>-0.30324659901821749</v>
      </c>
      <c r="G307" s="6">
        <v>0.44912094500020017</v>
      </c>
      <c r="H307" s="6">
        <v>-0.43768074871152657</v>
      </c>
      <c r="I307" s="7">
        <f>SUMPRODUCT(Weights!$A$12:$F$12,C307:H307)</f>
        <v>-0.22989550490625835</v>
      </c>
      <c r="J307" s="7"/>
      <c r="K307" s="44">
        <v>-0.2272967317337003</v>
      </c>
      <c r="L307" s="49">
        <f t="shared" si="24"/>
        <v>-2.5987731725580498E-3</v>
      </c>
      <c r="M307" s="50">
        <f t="shared" si="25"/>
        <v>2.5987731725580498E-3</v>
      </c>
      <c r="N307" s="51">
        <f t="shared" si="26"/>
        <v>396</v>
      </c>
      <c r="O307" s="51"/>
      <c r="P307" s="45">
        <f t="shared" si="27"/>
        <v>302</v>
      </c>
      <c r="Q307" s="45">
        <f t="shared" si="28"/>
        <v>290</v>
      </c>
      <c r="R307" s="45">
        <f t="shared" si="29"/>
        <v>12</v>
      </c>
    </row>
    <row r="308" spans="1:18" x14ac:dyDescent="0.3">
      <c r="A308" s="1" t="s">
        <v>616</v>
      </c>
      <c r="B308" s="3" t="s">
        <v>174</v>
      </c>
      <c r="C308" s="6">
        <v>-8.3761711219853707E-2</v>
      </c>
      <c r="D308" s="6">
        <v>-0.15361152586145946</v>
      </c>
      <c r="E308" s="6">
        <v>-0.10430042241145564</v>
      </c>
      <c r="F308" s="6">
        <v>-0.38413146486730743</v>
      </c>
      <c r="G308" s="6">
        <v>-0.8099206898564687</v>
      </c>
      <c r="H308" s="6">
        <v>0.2877686505063522</v>
      </c>
      <c r="I308" s="7">
        <f>SUMPRODUCT(Weights!$A$12:$F$12,C308:H308)</f>
        <v>-0.23265724217927755</v>
      </c>
      <c r="J308" s="7"/>
      <c r="K308" s="44">
        <v>-0.24596392702758019</v>
      </c>
      <c r="L308" s="49">
        <f t="shared" si="24"/>
        <v>1.3306684848302636E-2</v>
      </c>
      <c r="M308" s="50">
        <f t="shared" si="25"/>
        <v>1.3306684848302636E-2</v>
      </c>
      <c r="N308" s="51">
        <f t="shared" si="26"/>
        <v>361</v>
      </c>
      <c r="O308" s="51"/>
      <c r="P308" s="45">
        <f t="shared" si="27"/>
        <v>303</v>
      </c>
      <c r="Q308" s="45">
        <f t="shared" si="28"/>
        <v>305</v>
      </c>
      <c r="R308" s="45">
        <f t="shared" si="29"/>
        <v>-2</v>
      </c>
    </row>
    <row r="309" spans="1:18" x14ac:dyDescent="0.3">
      <c r="A309" s="1" t="s">
        <v>544</v>
      </c>
      <c r="B309" s="3" t="s">
        <v>102</v>
      </c>
      <c r="C309" s="6">
        <v>-0.26386769255680198</v>
      </c>
      <c r="D309" s="6">
        <v>0.26949466786072923</v>
      </c>
      <c r="E309" s="6">
        <v>-9.2157440558798182E-2</v>
      </c>
      <c r="F309" s="6">
        <v>-0.34311003016826547</v>
      </c>
      <c r="G309" s="6">
        <v>-0.96915467373945408</v>
      </c>
      <c r="H309" s="6">
        <v>-7.2783062066210949E-2</v>
      </c>
      <c r="I309" s="7">
        <f>SUMPRODUCT(Weights!$A$12:$F$12,C309:H309)</f>
        <v>-0.23397173432422658</v>
      </c>
      <c r="J309" s="7"/>
      <c r="K309" s="44">
        <v>-0.12356778166935654</v>
      </c>
      <c r="L309" s="49">
        <f t="shared" si="24"/>
        <v>-0.11040395265487003</v>
      </c>
      <c r="M309" s="50">
        <f t="shared" si="25"/>
        <v>0.11040395265487003</v>
      </c>
      <c r="N309" s="51">
        <f t="shared" si="26"/>
        <v>161</v>
      </c>
      <c r="O309" s="51"/>
      <c r="P309" s="45">
        <f t="shared" si="27"/>
        <v>304</v>
      </c>
      <c r="Q309" s="45">
        <f t="shared" si="28"/>
        <v>223</v>
      </c>
      <c r="R309" s="45">
        <f t="shared" si="29"/>
        <v>81</v>
      </c>
    </row>
    <row r="310" spans="1:18" x14ac:dyDescent="0.3">
      <c r="A310" s="1" t="s">
        <v>806</v>
      </c>
      <c r="B310" s="3" t="s">
        <v>362</v>
      </c>
      <c r="C310" s="6">
        <v>-0.97189500349721203</v>
      </c>
      <c r="D310" s="6">
        <v>-0.12945401167736892</v>
      </c>
      <c r="E310" s="6">
        <v>-0.41488873654294922</v>
      </c>
      <c r="F310" s="6">
        <v>2.3195458202849691E-2</v>
      </c>
      <c r="G310" s="6">
        <v>0.3824811439001285</v>
      </c>
      <c r="H310" s="6">
        <v>-0.14661354806924781</v>
      </c>
      <c r="I310" s="7">
        <f>SUMPRODUCT(Weights!$A$12:$F$12,C310:H310)</f>
        <v>-0.23515320509769419</v>
      </c>
      <c r="J310" s="7"/>
      <c r="K310" s="44">
        <v>-0.24759201020850169</v>
      </c>
      <c r="L310" s="49">
        <f t="shared" si="24"/>
        <v>1.2438805110807499E-2</v>
      </c>
      <c r="M310" s="50">
        <f t="shared" si="25"/>
        <v>1.2438805110807499E-2</v>
      </c>
      <c r="N310" s="51">
        <f t="shared" si="26"/>
        <v>365</v>
      </c>
      <c r="O310" s="51"/>
      <c r="P310" s="45">
        <f t="shared" si="27"/>
        <v>305</v>
      </c>
      <c r="Q310" s="45">
        <f t="shared" si="28"/>
        <v>306</v>
      </c>
      <c r="R310" s="45">
        <f t="shared" si="29"/>
        <v>-1</v>
      </c>
    </row>
    <row r="311" spans="1:18" x14ac:dyDescent="0.3">
      <c r="A311" s="1" t="s">
        <v>808</v>
      </c>
      <c r="B311" s="3" t="s">
        <v>364</v>
      </c>
      <c r="C311" s="6">
        <v>-0.88399740214222833</v>
      </c>
      <c r="D311" s="6">
        <v>-2.2110285053743434E-2</v>
      </c>
      <c r="E311" s="6">
        <v>0.28801542187157614</v>
      </c>
      <c r="F311" s="6">
        <v>-0.27870107575542047</v>
      </c>
      <c r="G311" s="6">
        <v>-0.41175967965445692</v>
      </c>
      <c r="H311" s="6">
        <v>0.18453994889245107</v>
      </c>
      <c r="I311" s="7">
        <f>SUMPRODUCT(Weights!$A$12:$F$12,C311:H311)</f>
        <v>-0.23706939636846547</v>
      </c>
      <c r="J311" s="7"/>
      <c r="K311" s="44">
        <v>-4.8621177825150325E-2</v>
      </c>
      <c r="L311" s="49">
        <f t="shared" si="24"/>
        <v>-0.18844821854331514</v>
      </c>
      <c r="M311" s="50">
        <f t="shared" si="25"/>
        <v>0.18844821854331514</v>
      </c>
      <c r="N311" s="51">
        <f t="shared" si="26"/>
        <v>89</v>
      </c>
      <c r="O311" s="51"/>
      <c r="P311" s="45">
        <f t="shared" si="27"/>
        <v>306</v>
      </c>
      <c r="Q311" s="45">
        <f t="shared" si="28"/>
        <v>177</v>
      </c>
      <c r="R311" s="45">
        <f t="shared" si="29"/>
        <v>129</v>
      </c>
    </row>
    <row r="312" spans="1:18" x14ac:dyDescent="0.3">
      <c r="A312" s="1" t="s">
        <v>754</v>
      </c>
      <c r="B312" s="3" t="s">
        <v>310</v>
      </c>
      <c r="C312" s="6">
        <v>-0.88380341286269815</v>
      </c>
      <c r="D312" s="6">
        <v>0.15606297137004901</v>
      </c>
      <c r="E312" s="6">
        <v>-0.1558096284439657</v>
      </c>
      <c r="F312" s="6">
        <v>-0.27640574248934308</v>
      </c>
      <c r="G312" s="6">
        <v>0.22135323066394094</v>
      </c>
      <c r="H312" s="6">
        <v>-0.47186206260727082</v>
      </c>
      <c r="I312" s="7">
        <f>SUMPRODUCT(Weights!$A$12:$F$12,C312:H312)</f>
        <v>-0.23818390272412923</v>
      </c>
      <c r="J312" s="7"/>
      <c r="K312" s="44">
        <v>-0.25961734897518862</v>
      </c>
      <c r="L312" s="49">
        <f t="shared" si="24"/>
        <v>2.143344625105939E-2</v>
      </c>
      <c r="M312" s="50">
        <f t="shared" si="25"/>
        <v>2.143344625105939E-2</v>
      </c>
      <c r="N312" s="51">
        <f t="shared" si="26"/>
        <v>336</v>
      </c>
      <c r="O312" s="51"/>
      <c r="P312" s="45">
        <f t="shared" si="27"/>
        <v>307</v>
      </c>
      <c r="Q312" s="45">
        <f t="shared" si="28"/>
        <v>317</v>
      </c>
      <c r="R312" s="45">
        <f t="shared" si="29"/>
        <v>-10</v>
      </c>
    </row>
    <row r="313" spans="1:18" x14ac:dyDescent="0.3">
      <c r="A313" s="1" t="s">
        <v>660</v>
      </c>
      <c r="B313" s="3" t="s">
        <v>218</v>
      </c>
      <c r="C313" s="6">
        <v>-0.35201139880938659</v>
      </c>
      <c r="D313" s="6">
        <v>-0.16418863347367238</v>
      </c>
      <c r="E313" s="6">
        <v>-5.5480526386226789E-2</v>
      </c>
      <c r="F313" s="6">
        <v>-0.3788642944029425</v>
      </c>
      <c r="G313" s="6">
        <v>-0.20749420314228365</v>
      </c>
      <c r="H313" s="6">
        <v>-0.20784198227865153</v>
      </c>
      <c r="I313" s="7">
        <f>SUMPRODUCT(Weights!$A$12:$F$12,C313:H313)</f>
        <v>-0.239243272994342</v>
      </c>
      <c r="J313" s="7"/>
      <c r="K313" s="44">
        <v>-0.24358440037779516</v>
      </c>
      <c r="L313" s="49">
        <f t="shared" si="24"/>
        <v>4.3411273834531583E-3</v>
      </c>
      <c r="M313" s="50">
        <f t="shared" si="25"/>
        <v>4.3411273834531583E-3</v>
      </c>
      <c r="N313" s="51">
        <f t="shared" si="26"/>
        <v>388</v>
      </c>
      <c r="O313" s="51"/>
      <c r="P313" s="45">
        <f t="shared" si="27"/>
        <v>308</v>
      </c>
      <c r="Q313" s="45">
        <f t="shared" si="28"/>
        <v>301</v>
      </c>
      <c r="R313" s="45">
        <f t="shared" si="29"/>
        <v>7</v>
      </c>
    </row>
    <row r="314" spans="1:18" x14ac:dyDescent="0.3">
      <c r="A314" s="1" t="s">
        <v>772</v>
      </c>
      <c r="B314" s="3" t="s">
        <v>328</v>
      </c>
      <c r="C314" s="6">
        <v>-0.75552394320677585</v>
      </c>
      <c r="D314" s="6">
        <v>0.3214272103301638</v>
      </c>
      <c r="E314" s="6">
        <v>-0.63678387566162309</v>
      </c>
      <c r="F314" s="6">
        <v>-0.23522646417957582</v>
      </c>
      <c r="G314" s="6">
        <v>8.1784661983543616E-2</v>
      </c>
      <c r="H314" s="6">
        <v>-0.27037264563186791</v>
      </c>
      <c r="I314" s="7">
        <f>SUMPRODUCT(Weights!$A$12:$F$12,C314:H314)</f>
        <v>-0.2441517860261363</v>
      </c>
      <c r="J314" s="7"/>
      <c r="K314" s="44">
        <v>-3.4828038786514401E-2</v>
      </c>
      <c r="L314" s="49">
        <f t="shared" si="24"/>
        <v>-0.20932374723962188</v>
      </c>
      <c r="M314" s="50">
        <f t="shared" si="25"/>
        <v>0.20932374723962188</v>
      </c>
      <c r="N314" s="51">
        <f t="shared" si="26"/>
        <v>69</v>
      </c>
      <c r="O314" s="51"/>
      <c r="P314" s="45">
        <f t="shared" si="27"/>
        <v>309</v>
      </c>
      <c r="Q314" s="45">
        <f t="shared" si="28"/>
        <v>169</v>
      </c>
      <c r="R314" s="45">
        <f t="shared" si="29"/>
        <v>140</v>
      </c>
    </row>
    <row r="315" spans="1:18" x14ac:dyDescent="0.3">
      <c r="A315" s="1" t="s">
        <v>743</v>
      </c>
      <c r="B315" s="3" t="s">
        <v>301</v>
      </c>
      <c r="C315" s="6">
        <v>-0.42380303985761125</v>
      </c>
      <c r="D315" s="6">
        <v>-0.18722632071697187</v>
      </c>
      <c r="E315" s="6">
        <v>0.12471769595044341</v>
      </c>
      <c r="F315" s="6">
        <v>-0.21184546119683212</v>
      </c>
      <c r="G315" s="6">
        <v>-0.63991877054766033</v>
      </c>
      <c r="H315" s="6">
        <v>-5.1237206911627614E-2</v>
      </c>
      <c r="I315" s="7">
        <f>SUMPRODUCT(Weights!$A$12:$F$12,C315:H315)</f>
        <v>-0.24697884623502833</v>
      </c>
      <c r="J315" s="7"/>
      <c r="K315" s="44">
        <v>-0.27045910101663928</v>
      </c>
      <c r="L315" s="49">
        <f t="shared" si="24"/>
        <v>2.3480254781610949E-2</v>
      </c>
      <c r="M315" s="50">
        <f t="shared" si="25"/>
        <v>2.3480254781610949E-2</v>
      </c>
      <c r="N315" s="51">
        <f t="shared" si="26"/>
        <v>327</v>
      </c>
      <c r="O315" s="51"/>
      <c r="P315" s="45">
        <f t="shared" si="27"/>
        <v>310</v>
      </c>
      <c r="Q315" s="45">
        <f t="shared" si="28"/>
        <v>328</v>
      </c>
      <c r="R315" s="45">
        <f t="shared" si="29"/>
        <v>-18</v>
      </c>
    </row>
    <row r="316" spans="1:18" x14ac:dyDescent="0.3">
      <c r="A316" s="1" t="s">
        <v>604</v>
      </c>
      <c r="B316" s="3" t="s">
        <v>162</v>
      </c>
      <c r="C316" s="6">
        <v>-0.9053602944099155</v>
      </c>
      <c r="D316" s="6">
        <v>-0.46214084507005737</v>
      </c>
      <c r="E316" s="6">
        <v>0.2830454615111293</v>
      </c>
      <c r="F316" s="6">
        <v>-0.29864608569527024</v>
      </c>
      <c r="G316" s="6">
        <v>0.24513453161813281</v>
      </c>
      <c r="H316" s="6">
        <v>6.3266086365321772E-2</v>
      </c>
      <c r="I316" s="7">
        <f>SUMPRODUCT(Weights!$A$12:$F$12,C316:H316)</f>
        <v>-0.24767583742912719</v>
      </c>
      <c r="J316" s="7"/>
      <c r="K316" s="44">
        <v>-0.33047824671544823</v>
      </c>
      <c r="L316" s="49">
        <f t="shared" si="24"/>
        <v>8.2802409286321044E-2</v>
      </c>
      <c r="M316" s="50">
        <f t="shared" si="25"/>
        <v>8.2802409286321044E-2</v>
      </c>
      <c r="N316" s="51">
        <f t="shared" si="26"/>
        <v>203</v>
      </c>
      <c r="O316" s="51"/>
      <c r="P316" s="45">
        <f t="shared" si="27"/>
        <v>311</v>
      </c>
      <c r="Q316" s="45">
        <f t="shared" si="28"/>
        <v>368</v>
      </c>
      <c r="R316" s="45">
        <f t="shared" si="29"/>
        <v>-57</v>
      </c>
    </row>
    <row r="317" spans="1:18" x14ac:dyDescent="0.3">
      <c r="A317" s="1" t="s">
        <v>867</v>
      </c>
      <c r="B317" s="3" t="s">
        <v>423</v>
      </c>
      <c r="C317" s="6">
        <v>-0.54585143247393986</v>
      </c>
      <c r="D317" s="6">
        <v>0.1576954446955533</v>
      </c>
      <c r="E317" s="6">
        <v>-0.13187017483420199</v>
      </c>
      <c r="F317" s="6">
        <v>-0.37771820151984986</v>
      </c>
      <c r="G317" s="6">
        <v>-0.42250932532688223</v>
      </c>
      <c r="H317" s="6">
        <v>-0.12066018194319161</v>
      </c>
      <c r="I317" s="7">
        <f>SUMPRODUCT(Weights!$A$12:$F$12,C317:H317)</f>
        <v>-0.24839778107812907</v>
      </c>
      <c r="J317" s="7"/>
      <c r="K317" s="44">
        <v>-0.18593989506499092</v>
      </c>
      <c r="L317" s="49">
        <f t="shared" si="24"/>
        <v>-6.2457886013138147E-2</v>
      </c>
      <c r="M317" s="50">
        <f t="shared" si="25"/>
        <v>6.2457886013138147E-2</v>
      </c>
      <c r="N317" s="51">
        <f t="shared" si="26"/>
        <v>244</v>
      </c>
      <c r="O317" s="51"/>
      <c r="P317" s="45">
        <f t="shared" si="27"/>
        <v>312</v>
      </c>
      <c r="Q317" s="45">
        <f t="shared" si="28"/>
        <v>270</v>
      </c>
      <c r="R317" s="45">
        <f t="shared" si="29"/>
        <v>42</v>
      </c>
    </row>
    <row r="318" spans="1:18" x14ac:dyDescent="0.3">
      <c r="A318" s="1" t="s">
        <v>705</v>
      </c>
      <c r="B318" s="3" t="s">
        <v>263</v>
      </c>
      <c r="C318" s="6">
        <v>-0.83660250526766677</v>
      </c>
      <c r="D318" s="6">
        <v>-0.61904218936789823</v>
      </c>
      <c r="E318" s="6">
        <v>-0.27238423782916271</v>
      </c>
      <c r="F318" s="6">
        <v>0.21223883227409329</v>
      </c>
      <c r="G318" s="6">
        <v>0.48166322097159953</v>
      </c>
      <c r="H318" s="6">
        <v>-0.3301570012360534</v>
      </c>
      <c r="I318" s="7">
        <f>SUMPRODUCT(Weights!$A$12:$F$12,C318:H318)</f>
        <v>-0.25030502512453412</v>
      </c>
      <c r="J318" s="7"/>
      <c r="K318" s="44">
        <v>-0.1183099603854616</v>
      </c>
      <c r="L318" s="49">
        <f t="shared" si="24"/>
        <v>-0.13199506473907252</v>
      </c>
      <c r="M318" s="50">
        <f t="shared" si="25"/>
        <v>0.13199506473907252</v>
      </c>
      <c r="N318" s="51">
        <f t="shared" si="26"/>
        <v>136</v>
      </c>
      <c r="O318" s="51"/>
      <c r="P318" s="45">
        <f t="shared" si="27"/>
        <v>313</v>
      </c>
      <c r="Q318" s="45">
        <f t="shared" si="28"/>
        <v>221</v>
      </c>
      <c r="R318" s="45">
        <f t="shared" si="29"/>
        <v>92</v>
      </c>
    </row>
    <row r="319" spans="1:18" x14ac:dyDescent="0.3">
      <c r="A319" s="1" t="s">
        <v>584</v>
      </c>
      <c r="B319" s="3" t="s">
        <v>142</v>
      </c>
      <c r="C319" s="6">
        <v>-0.24643840169221698</v>
      </c>
      <c r="D319" s="6">
        <v>-0.33168385514575549</v>
      </c>
      <c r="E319" s="6">
        <v>-0.41611406811369706</v>
      </c>
      <c r="F319" s="6">
        <v>-0.34101633131137082</v>
      </c>
      <c r="G319" s="6">
        <v>-0.26748968272598811</v>
      </c>
      <c r="H319" s="6">
        <v>0.31624342806373362</v>
      </c>
      <c r="I319" s="7">
        <f>SUMPRODUCT(Weights!$A$12:$F$12,C319:H319)</f>
        <v>-0.25474393744944807</v>
      </c>
      <c r="J319" s="7"/>
      <c r="K319" s="44">
        <v>-0.24383442724939103</v>
      </c>
      <c r="L319" s="49">
        <f t="shared" si="24"/>
        <v>-1.0909510200057038E-2</v>
      </c>
      <c r="M319" s="50">
        <f t="shared" si="25"/>
        <v>1.0909510200057038E-2</v>
      </c>
      <c r="N319" s="51">
        <f t="shared" si="26"/>
        <v>368</v>
      </c>
      <c r="O319" s="51"/>
      <c r="P319" s="45">
        <f t="shared" si="27"/>
        <v>314</v>
      </c>
      <c r="Q319" s="45">
        <f t="shared" si="28"/>
        <v>302</v>
      </c>
      <c r="R319" s="45">
        <f t="shared" si="29"/>
        <v>12</v>
      </c>
    </row>
    <row r="320" spans="1:18" x14ac:dyDescent="0.3">
      <c r="A320" s="1" t="s">
        <v>669</v>
      </c>
      <c r="B320" s="3" t="s">
        <v>227</v>
      </c>
      <c r="C320" s="6">
        <v>7.0372369225565945E-2</v>
      </c>
      <c r="D320" s="6">
        <v>-0.24292906335236295</v>
      </c>
      <c r="E320" s="6">
        <v>-0.17009989884413748</v>
      </c>
      <c r="F320" s="6">
        <v>-0.25223605493166679</v>
      </c>
      <c r="G320" s="6">
        <v>-0.97300788593574761</v>
      </c>
      <c r="H320" s="6">
        <v>1.6611932194138604E-2</v>
      </c>
      <c r="I320" s="7">
        <f>SUMPRODUCT(Weights!$A$12:$F$12,C320:H320)</f>
        <v>-0.25476352430926164</v>
      </c>
      <c r="J320" s="7"/>
      <c r="K320" s="44">
        <v>-0.3292834062370778</v>
      </c>
      <c r="L320" s="49">
        <f t="shared" si="24"/>
        <v>7.4519881927816167E-2</v>
      </c>
      <c r="M320" s="50">
        <f t="shared" si="25"/>
        <v>7.4519881927816167E-2</v>
      </c>
      <c r="N320" s="51">
        <f t="shared" si="26"/>
        <v>215</v>
      </c>
      <c r="O320" s="51"/>
      <c r="P320" s="45">
        <f t="shared" si="27"/>
        <v>315</v>
      </c>
      <c r="Q320" s="45">
        <f t="shared" si="28"/>
        <v>367</v>
      </c>
      <c r="R320" s="45">
        <f t="shared" si="29"/>
        <v>-52</v>
      </c>
    </row>
    <row r="321" spans="1:18" x14ac:dyDescent="0.3">
      <c r="A321" s="1" t="s">
        <v>865</v>
      </c>
      <c r="B321" s="3" t="s">
        <v>421</v>
      </c>
      <c r="C321" s="6">
        <v>-0.83880097204466098</v>
      </c>
      <c r="D321" s="6">
        <v>0.16384562687844628</v>
      </c>
      <c r="E321" s="6">
        <v>-0.15741574718224513</v>
      </c>
      <c r="F321" s="6">
        <v>-4.9177636672966256E-2</v>
      </c>
      <c r="G321" s="6">
        <v>-0.37904931772928874</v>
      </c>
      <c r="H321" s="6">
        <v>-0.31557295010593672</v>
      </c>
      <c r="I321" s="7">
        <f>SUMPRODUCT(Weights!$A$12:$F$12,C321:H321)</f>
        <v>-0.25685365111515995</v>
      </c>
      <c r="J321" s="7"/>
      <c r="K321" s="44">
        <v>-0.28487829964571809</v>
      </c>
      <c r="L321" s="49">
        <f t="shared" si="24"/>
        <v>2.8024648530558138E-2</v>
      </c>
      <c r="M321" s="50">
        <f t="shared" si="25"/>
        <v>2.8024648530558138E-2</v>
      </c>
      <c r="N321" s="51">
        <f t="shared" si="26"/>
        <v>321</v>
      </c>
      <c r="O321" s="51"/>
      <c r="P321" s="45">
        <f t="shared" si="27"/>
        <v>316</v>
      </c>
      <c r="Q321" s="45">
        <f t="shared" si="28"/>
        <v>339</v>
      </c>
      <c r="R321" s="45">
        <f t="shared" si="29"/>
        <v>-23</v>
      </c>
    </row>
    <row r="322" spans="1:18" x14ac:dyDescent="0.3">
      <c r="A322" s="1" t="s">
        <v>762</v>
      </c>
      <c r="B322" s="3" t="s">
        <v>318</v>
      </c>
      <c r="C322" s="6">
        <v>-1.0109602384483909</v>
      </c>
      <c r="D322" s="6">
        <v>-0.12118606739380036</v>
      </c>
      <c r="E322" s="6">
        <v>1.0917322309607322</v>
      </c>
      <c r="F322" s="6">
        <v>-7.7534471872482691E-2</v>
      </c>
      <c r="G322" s="6">
        <v>-1.0832445679053282</v>
      </c>
      <c r="H322" s="6">
        <v>-0.17015148645482001</v>
      </c>
      <c r="I322" s="7">
        <f>SUMPRODUCT(Weights!$A$12:$F$12,C322:H322)</f>
        <v>-0.25767815473010619</v>
      </c>
      <c r="J322" s="7"/>
      <c r="K322" s="44">
        <v>-0.17358949646547256</v>
      </c>
      <c r="L322" s="49">
        <f t="shared" si="24"/>
        <v>-8.4088658264633631E-2</v>
      </c>
      <c r="M322" s="50">
        <f t="shared" si="25"/>
        <v>8.4088658264633631E-2</v>
      </c>
      <c r="N322" s="51">
        <f t="shared" si="26"/>
        <v>199</v>
      </c>
      <c r="O322" s="51"/>
      <c r="P322" s="45">
        <f t="shared" si="27"/>
        <v>317</v>
      </c>
      <c r="Q322" s="45">
        <f t="shared" si="28"/>
        <v>256</v>
      </c>
      <c r="R322" s="45">
        <f t="shared" si="29"/>
        <v>61</v>
      </c>
    </row>
    <row r="323" spans="1:18" x14ac:dyDescent="0.3">
      <c r="A323" s="1" t="s">
        <v>868</v>
      </c>
      <c r="B323" s="3" t="s">
        <v>424</v>
      </c>
      <c r="C323" s="6">
        <v>-0.6954105352464327</v>
      </c>
      <c r="D323" s="6">
        <v>-0.18844342186784985</v>
      </c>
      <c r="E323" s="6">
        <v>8.3738316460718193E-3</v>
      </c>
      <c r="F323" s="6">
        <v>-0.19801157681388515</v>
      </c>
      <c r="G323" s="6">
        <v>-0.29495309005121606</v>
      </c>
      <c r="H323" s="6">
        <v>1.6168665123451081E-2</v>
      </c>
      <c r="I323" s="7">
        <f>SUMPRODUCT(Weights!$A$12:$F$12,C323:H323)</f>
        <v>-0.2577431290340601</v>
      </c>
      <c r="J323" s="7"/>
      <c r="K323" s="44">
        <v>-0.25687337043893277</v>
      </c>
      <c r="L323" s="49">
        <f t="shared" si="24"/>
        <v>-8.6975859512733456E-4</v>
      </c>
      <c r="M323" s="50">
        <f t="shared" si="25"/>
        <v>8.6975859512733456E-4</v>
      </c>
      <c r="N323" s="51">
        <f t="shared" si="26"/>
        <v>402</v>
      </c>
      <c r="O323" s="51"/>
      <c r="P323" s="45">
        <f t="shared" si="27"/>
        <v>318</v>
      </c>
      <c r="Q323" s="45">
        <f t="shared" si="28"/>
        <v>316</v>
      </c>
      <c r="R323" s="45">
        <f t="shared" si="29"/>
        <v>2</v>
      </c>
    </row>
    <row r="324" spans="1:18" x14ac:dyDescent="0.3">
      <c r="A324" s="1" t="s">
        <v>672</v>
      </c>
      <c r="B324" s="3" t="s">
        <v>230</v>
      </c>
      <c r="C324" s="6">
        <v>-0.60139954565474796</v>
      </c>
      <c r="D324" s="6">
        <v>-0.50271314892434515</v>
      </c>
      <c r="E324" s="6">
        <v>-0.2711176671241009</v>
      </c>
      <c r="F324" s="6">
        <v>-0.25913254168292538</v>
      </c>
      <c r="G324" s="6">
        <v>0.32265538609387656</v>
      </c>
      <c r="H324" s="6">
        <v>6.9426487314867114E-2</v>
      </c>
      <c r="I324" s="7">
        <f>SUMPRODUCT(Weights!$A$12:$F$12,C324:H324)</f>
        <v>-0.25797574067545065</v>
      </c>
      <c r="J324" s="7"/>
      <c r="K324" s="44">
        <v>-0.13984542060677624</v>
      </c>
      <c r="L324" s="49">
        <f t="shared" si="24"/>
        <v>-0.11813032006867441</v>
      </c>
      <c r="M324" s="50">
        <f t="shared" si="25"/>
        <v>0.11813032006867441</v>
      </c>
      <c r="N324" s="51">
        <f t="shared" si="26"/>
        <v>156</v>
      </c>
      <c r="O324" s="51"/>
      <c r="P324" s="45">
        <f t="shared" si="27"/>
        <v>319</v>
      </c>
      <c r="Q324" s="45">
        <f t="shared" si="28"/>
        <v>233</v>
      </c>
      <c r="R324" s="45">
        <f t="shared" si="29"/>
        <v>86</v>
      </c>
    </row>
    <row r="325" spans="1:18" x14ac:dyDescent="0.3">
      <c r="A325" s="1" t="s">
        <v>903</v>
      </c>
      <c r="B325" s="3" t="s">
        <v>459</v>
      </c>
      <c r="C325" s="6">
        <v>-0.44713318387411166</v>
      </c>
      <c r="D325" s="6">
        <v>5.2653606318639634E-2</v>
      </c>
      <c r="E325" s="6">
        <v>-0.3114772090458417</v>
      </c>
      <c r="F325" s="6">
        <v>-0.17183787757032642</v>
      </c>
      <c r="G325" s="6">
        <v>-0.43446070740132947</v>
      </c>
      <c r="H325" s="6">
        <v>-0.33328623617119002</v>
      </c>
      <c r="I325" s="7">
        <f>SUMPRODUCT(Weights!$A$12:$F$12,C325:H325)</f>
        <v>-0.25848280210935443</v>
      </c>
      <c r="J325" s="7"/>
      <c r="K325" s="44">
        <v>-0.22535050460266637</v>
      </c>
      <c r="L325" s="49">
        <f t="shared" si="24"/>
        <v>-3.3132297506688058E-2</v>
      </c>
      <c r="M325" s="50">
        <f t="shared" si="25"/>
        <v>3.3132297506688058E-2</v>
      </c>
      <c r="N325" s="51">
        <f t="shared" si="26"/>
        <v>309</v>
      </c>
      <c r="O325" s="51"/>
      <c r="P325" s="45">
        <f t="shared" si="27"/>
        <v>320</v>
      </c>
      <c r="Q325" s="45">
        <f t="shared" si="28"/>
        <v>286</v>
      </c>
      <c r="R325" s="45">
        <f t="shared" si="29"/>
        <v>34</v>
      </c>
    </row>
    <row r="326" spans="1:18" x14ac:dyDescent="0.3">
      <c r="A326" s="1" t="s">
        <v>827</v>
      </c>
      <c r="B326" s="3" t="s">
        <v>383</v>
      </c>
      <c r="C326" s="6">
        <v>-5.9351386891761296E-2</v>
      </c>
      <c r="D326" s="6">
        <v>-0.32299453799649069</v>
      </c>
      <c r="E326" s="6">
        <v>4.9974107157518446E-2</v>
      </c>
      <c r="F326" s="6">
        <v>-0.39917338275866016</v>
      </c>
      <c r="G326" s="6">
        <v>-0.58846322122941452</v>
      </c>
      <c r="H326" s="6">
        <v>-0.22052303632330961</v>
      </c>
      <c r="I326" s="7">
        <f>SUMPRODUCT(Weights!$A$12:$F$12,C326:H326)</f>
        <v>-0.2591295322724978</v>
      </c>
      <c r="J326" s="7"/>
      <c r="K326" s="44">
        <v>-0.28505496917991041</v>
      </c>
      <c r="L326" s="49">
        <f t="shared" ref="L326:L389" si="30">I326-K326</f>
        <v>2.5925436907412613E-2</v>
      </c>
      <c r="M326" s="50">
        <f t="shared" ref="M326:M389" si="31">ABS(L326)</f>
        <v>2.5925436907412613E-2</v>
      </c>
      <c r="N326" s="51">
        <f t="shared" ref="N326:N389" si="32">RANK(M326,M$6:M$408)</f>
        <v>322</v>
      </c>
      <c r="O326" s="51"/>
      <c r="P326" s="45">
        <f t="shared" ref="P326:P389" si="33">RANK(I326,I:I)</f>
        <v>321</v>
      </c>
      <c r="Q326" s="45">
        <f t="shared" ref="Q326:Q389" si="34">RANK(K326,K:K)</f>
        <v>340</v>
      </c>
      <c r="R326" s="45">
        <f t="shared" ref="R326:R389" si="35">P326-Q326</f>
        <v>-19</v>
      </c>
    </row>
    <row r="327" spans="1:18" x14ac:dyDescent="0.3">
      <c r="A327" s="1" t="s">
        <v>751</v>
      </c>
      <c r="B327" s="3" t="s">
        <v>307</v>
      </c>
      <c r="C327" s="6">
        <v>7.6087614538243198E-2</v>
      </c>
      <c r="D327" s="6">
        <v>-0.21220273721923946</v>
      </c>
      <c r="E327" s="6">
        <v>-0.82760318048621551</v>
      </c>
      <c r="F327" s="6">
        <v>-0.47576278301909591</v>
      </c>
      <c r="G327" s="6">
        <v>-0.11605550525322292</v>
      </c>
      <c r="H327" s="6">
        <v>3.2308453392266234E-2</v>
      </c>
      <c r="I327" s="7">
        <f>SUMPRODUCT(Weights!$A$12:$F$12,C327:H327)</f>
        <v>-0.26069353866170758</v>
      </c>
      <c r="J327" s="7"/>
      <c r="K327" s="44">
        <v>-0.25348367481719908</v>
      </c>
      <c r="L327" s="49">
        <f t="shared" si="30"/>
        <v>-7.2098638445085017E-3</v>
      </c>
      <c r="M327" s="50">
        <f t="shared" si="31"/>
        <v>7.2098638445085017E-3</v>
      </c>
      <c r="N327" s="51">
        <f t="shared" si="32"/>
        <v>378</v>
      </c>
      <c r="O327" s="51"/>
      <c r="P327" s="45">
        <f t="shared" si="33"/>
        <v>322</v>
      </c>
      <c r="Q327" s="45">
        <f t="shared" si="34"/>
        <v>313</v>
      </c>
      <c r="R327" s="45">
        <f t="shared" si="35"/>
        <v>9</v>
      </c>
    </row>
    <row r="328" spans="1:18" x14ac:dyDescent="0.3">
      <c r="A328" s="1" t="s">
        <v>541</v>
      </c>
      <c r="B328" s="3" t="s">
        <v>99</v>
      </c>
      <c r="C328" s="6">
        <v>-0.82892465558438677</v>
      </c>
      <c r="D328" s="6">
        <v>-3.1665943399111704E-2</v>
      </c>
      <c r="E328" s="6">
        <v>0.198419959800508</v>
      </c>
      <c r="F328" s="6">
        <v>-0.13470663076277639</v>
      </c>
      <c r="G328" s="6">
        <v>-0.78963194480777599</v>
      </c>
      <c r="H328" s="6">
        <v>0.24258770919339318</v>
      </c>
      <c r="I328" s="7">
        <f>SUMPRODUCT(Weights!$A$12:$F$12,C328:H328)</f>
        <v>-0.26348247278100589</v>
      </c>
      <c r="J328" s="7"/>
      <c r="K328" s="44">
        <v>-0.28538105489491328</v>
      </c>
      <c r="L328" s="49">
        <f t="shared" si="30"/>
        <v>2.1898582113907383E-2</v>
      </c>
      <c r="M328" s="50">
        <f t="shared" si="31"/>
        <v>2.1898582113907383E-2</v>
      </c>
      <c r="N328" s="51">
        <f t="shared" si="32"/>
        <v>333</v>
      </c>
      <c r="O328" s="51"/>
      <c r="P328" s="45">
        <f t="shared" si="33"/>
        <v>323</v>
      </c>
      <c r="Q328" s="45">
        <f t="shared" si="34"/>
        <v>341</v>
      </c>
      <c r="R328" s="45">
        <f t="shared" si="35"/>
        <v>-18</v>
      </c>
    </row>
    <row r="329" spans="1:18" x14ac:dyDescent="0.3">
      <c r="A329" s="1" t="s">
        <v>898</v>
      </c>
      <c r="B329" s="3" t="s">
        <v>454</v>
      </c>
      <c r="C329" s="6">
        <v>-0.60462349662181047</v>
      </c>
      <c r="D329" s="6">
        <v>-3.5429663722656518E-2</v>
      </c>
      <c r="E329" s="6">
        <v>-0.13712872845510329</v>
      </c>
      <c r="F329" s="6">
        <v>-0.28290232881088478</v>
      </c>
      <c r="G329" s="6">
        <v>-0.58396526174806729</v>
      </c>
      <c r="H329" s="6">
        <v>0.23874471939771785</v>
      </c>
      <c r="I329" s="7">
        <f>SUMPRODUCT(Weights!$A$12:$F$12,C329:H329)</f>
        <v>-0.26888072442177419</v>
      </c>
      <c r="J329" s="7"/>
      <c r="K329" s="44">
        <v>-0.20307586016186002</v>
      </c>
      <c r="L329" s="49">
        <f t="shared" si="30"/>
        <v>-6.5804864259914164E-2</v>
      </c>
      <c r="M329" s="50">
        <f t="shared" si="31"/>
        <v>6.5804864259914164E-2</v>
      </c>
      <c r="N329" s="51">
        <f t="shared" si="32"/>
        <v>237</v>
      </c>
      <c r="O329" s="51"/>
      <c r="P329" s="45">
        <f t="shared" si="33"/>
        <v>324</v>
      </c>
      <c r="Q329" s="45">
        <f t="shared" si="34"/>
        <v>280</v>
      </c>
      <c r="R329" s="45">
        <f t="shared" si="35"/>
        <v>44</v>
      </c>
    </row>
    <row r="330" spans="1:18" x14ac:dyDescent="0.3">
      <c r="A330" s="1" t="s">
        <v>826</v>
      </c>
      <c r="B330" s="3" t="s">
        <v>382</v>
      </c>
      <c r="C330" s="6">
        <v>-0.80078855140897054</v>
      </c>
      <c r="D330" s="6">
        <v>-0.11869845585322633</v>
      </c>
      <c r="E330" s="6">
        <v>1.1314177488978321E-2</v>
      </c>
      <c r="F330" s="6">
        <v>-0.18985271544223178</v>
      </c>
      <c r="G330" s="6">
        <v>-0.43452154453080161</v>
      </c>
      <c r="H330" s="6">
        <v>0.13759204640088868</v>
      </c>
      <c r="I330" s="7">
        <f>SUMPRODUCT(Weights!$A$12:$F$12,C330:H330)</f>
        <v>-0.27158984495707039</v>
      </c>
      <c r="J330" s="7"/>
      <c r="K330" s="44">
        <v>-0.29177335529593212</v>
      </c>
      <c r="L330" s="49">
        <f t="shared" si="30"/>
        <v>2.0183510338861732E-2</v>
      </c>
      <c r="M330" s="50">
        <f t="shared" si="31"/>
        <v>2.0183510338861732E-2</v>
      </c>
      <c r="N330" s="51">
        <f t="shared" si="32"/>
        <v>343</v>
      </c>
      <c r="O330" s="51"/>
      <c r="P330" s="45">
        <f t="shared" si="33"/>
        <v>325</v>
      </c>
      <c r="Q330" s="45">
        <f t="shared" si="34"/>
        <v>347</v>
      </c>
      <c r="R330" s="45">
        <f t="shared" si="35"/>
        <v>-22</v>
      </c>
    </row>
    <row r="331" spans="1:18" x14ac:dyDescent="0.3">
      <c r="A331" s="1" t="s">
        <v>734</v>
      </c>
      <c r="B331" s="3" t="s">
        <v>292</v>
      </c>
      <c r="C331" s="6">
        <v>-1.1558916916206394</v>
      </c>
      <c r="D331" s="6">
        <v>5.4929580809850019E-2</v>
      </c>
      <c r="E331" s="6">
        <v>-6.1828135685177005E-2</v>
      </c>
      <c r="F331" s="6">
        <v>-0.20538203701735006</v>
      </c>
      <c r="G331" s="6">
        <v>0.16736518365691533</v>
      </c>
      <c r="H331" s="6">
        <v>-0.27224682242931358</v>
      </c>
      <c r="I331" s="7">
        <f>SUMPRODUCT(Weights!$A$12:$F$12,C331:H331)</f>
        <v>-0.27266295461279855</v>
      </c>
      <c r="J331" s="7"/>
      <c r="K331" s="44">
        <v>-0.25091422547329323</v>
      </c>
      <c r="L331" s="49">
        <f t="shared" si="30"/>
        <v>-2.1748729139505318E-2</v>
      </c>
      <c r="M331" s="50">
        <f t="shared" si="31"/>
        <v>2.1748729139505318E-2</v>
      </c>
      <c r="N331" s="51">
        <f t="shared" si="32"/>
        <v>334</v>
      </c>
      <c r="O331" s="51"/>
      <c r="P331" s="45">
        <f t="shared" si="33"/>
        <v>326</v>
      </c>
      <c r="Q331" s="45">
        <f t="shared" si="34"/>
        <v>310</v>
      </c>
      <c r="R331" s="45">
        <f t="shared" si="35"/>
        <v>16</v>
      </c>
    </row>
    <row r="332" spans="1:18" x14ac:dyDescent="0.3">
      <c r="A332" s="1" t="s">
        <v>538</v>
      </c>
      <c r="B332" s="3" t="s">
        <v>96</v>
      </c>
      <c r="C332" s="6">
        <v>-1.199508321047297</v>
      </c>
      <c r="D332" s="6">
        <v>0.2255226282444121</v>
      </c>
      <c r="E332" s="6">
        <v>-0.28203016472477405</v>
      </c>
      <c r="F332" s="6">
        <v>-0.40557153125897505</v>
      </c>
      <c r="G332" s="6">
        <v>0.37678634591210369</v>
      </c>
      <c r="H332" s="6">
        <v>-0.11105108424769594</v>
      </c>
      <c r="I332" s="7">
        <f>SUMPRODUCT(Weights!$A$12:$F$12,C332:H332)</f>
        <v>-0.27280312605904217</v>
      </c>
      <c r="J332" s="7"/>
      <c r="K332" s="44">
        <v>-0.14845475110405254</v>
      </c>
      <c r="L332" s="49">
        <f t="shared" si="30"/>
        <v>-0.12434837495498963</v>
      </c>
      <c r="M332" s="50">
        <f t="shared" si="31"/>
        <v>0.12434837495498963</v>
      </c>
      <c r="N332" s="51">
        <f t="shared" si="32"/>
        <v>150</v>
      </c>
      <c r="O332" s="51"/>
      <c r="P332" s="45">
        <f t="shared" si="33"/>
        <v>327</v>
      </c>
      <c r="Q332" s="45">
        <f t="shared" si="34"/>
        <v>238</v>
      </c>
      <c r="R332" s="45">
        <f t="shared" si="35"/>
        <v>89</v>
      </c>
    </row>
    <row r="333" spans="1:18" x14ac:dyDescent="0.3">
      <c r="A333" s="1" t="s">
        <v>700</v>
      </c>
      <c r="B333" s="3" t="s">
        <v>258</v>
      </c>
      <c r="C333" s="6">
        <v>-1.200422097847895</v>
      </c>
      <c r="D333" s="6">
        <v>-0.34097652496481123</v>
      </c>
      <c r="E333" s="6">
        <v>-8.3389995012928347E-2</v>
      </c>
      <c r="F333" s="6">
        <v>0.67787008679140792</v>
      </c>
      <c r="G333" s="6">
        <v>-0.48050439716334975</v>
      </c>
      <c r="H333" s="6">
        <v>-0.19204018177848722</v>
      </c>
      <c r="I333" s="7">
        <f>SUMPRODUCT(Weights!$A$12:$F$12,C333:H333)</f>
        <v>-0.27649388420855009</v>
      </c>
      <c r="J333" s="7"/>
      <c r="K333" s="44">
        <v>-9.6981070674813805E-2</v>
      </c>
      <c r="L333" s="49">
        <f t="shared" si="30"/>
        <v>-0.17951281353373627</v>
      </c>
      <c r="M333" s="50">
        <f t="shared" si="31"/>
        <v>0.17951281353373627</v>
      </c>
      <c r="N333" s="51">
        <f t="shared" si="32"/>
        <v>94</v>
      </c>
      <c r="O333" s="51"/>
      <c r="P333" s="45">
        <f t="shared" si="33"/>
        <v>328</v>
      </c>
      <c r="Q333" s="45">
        <f t="shared" si="34"/>
        <v>206</v>
      </c>
      <c r="R333" s="45">
        <f t="shared" si="35"/>
        <v>122</v>
      </c>
    </row>
    <row r="334" spans="1:18" x14ac:dyDescent="0.3">
      <c r="A334" s="1" t="s">
        <v>645</v>
      </c>
      <c r="B334" s="3" t="s">
        <v>203</v>
      </c>
      <c r="C334" s="6">
        <v>-0.95845467994231126</v>
      </c>
      <c r="D334" s="6">
        <v>-0.23206563879141717</v>
      </c>
      <c r="E334" s="6">
        <v>0.14424481069856143</v>
      </c>
      <c r="F334" s="6">
        <v>-0.33690727775869744</v>
      </c>
      <c r="G334" s="6">
        <v>0.15925141823010522</v>
      </c>
      <c r="H334" s="6">
        <v>-0.19294643641542236</v>
      </c>
      <c r="I334" s="7">
        <f>SUMPRODUCT(Weights!$A$12:$F$12,C334:H334)</f>
        <v>-0.27925572860072745</v>
      </c>
      <c r="J334" s="7"/>
      <c r="K334" s="44">
        <v>-0.2479621887448672</v>
      </c>
      <c r="L334" s="49">
        <f t="shared" si="30"/>
        <v>-3.1293539855860253E-2</v>
      </c>
      <c r="M334" s="50">
        <f t="shared" si="31"/>
        <v>3.1293539855860253E-2</v>
      </c>
      <c r="N334" s="51">
        <f t="shared" si="32"/>
        <v>310</v>
      </c>
      <c r="O334" s="51"/>
      <c r="P334" s="45">
        <f t="shared" si="33"/>
        <v>329</v>
      </c>
      <c r="Q334" s="45">
        <f t="shared" si="34"/>
        <v>307</v>
      </c>
      <c r="R334" s="45">
        <f t="shared" si="35"/>
        <v>22</v>
      </c>
    </row>
    <row r="335" spans="1:18" x14ac:dyDescent="0.3">
      <c r="A335" s="1" t="s">
        <v>857</v>
      </c>
      <c r="B335" s="3" t="s">
        <v>413</v>
      </c>
      <c r="C335" s="6">
        <v>-0.95671902168519951</v>
      </c>
      <c r="D335" s="6">
        <v>-3.1675501883526594E-2</v>
      </c>
      <c r="E335" s="6">
        <v>-0.13249570710733147</v>
      </c>
      <c r="F335" s="6">
        <v>-0.22883778736212995</v>
      </c>
      <c r="G335" s="6">
        <v>-0.11986057064227745</v>
      </c>
      <c r="H335" s="6">
        <v>8.6580622789794726E-3</v>
      </c>
      <c r="I335" s="7">
        <f>SUMPRODUCT(Weights!$A$12:$F$12,C335:H335)</f>
        <v>-0.28043409762071458</v>
      </c>
      <c r="J335" s="7"/>
      <c r="K335" s="44">
        <v>-0.34008403913977153</v>
      </c>
      <c r="L335" s="49">
        <f t="shared" si="30"/>
        <v>5.9649941519056948E-2</v>
      </c>
      <c r="M335" s="50">
        <f t="shared" si="31"/>
        <v>5.9649941519056948E-2</v>
      </c>
      <c r="N335" s="51">
        <f t="shared" si="32"/>
        <v>252</v>
      </c>
      <c r="O335" s="51"/>
      <c r="P335" s="45">
        <f t="shared" si="33"/>
        <v>330</v>
      </c>
      <c r="Q335" s="45">
        <f t="shared" si="34"/>
        <v>373</v>
      </c>
      <c r="R335" s="45">
        <f t="shared" si="35"/>
        <v>-43</v>
      </c>
    </row>
    <row r="336" spans="1:18" x14ac:dyDescent="0.3">
      <c r="A336" s="1" t="s">
        <v>540</v>
      </c>
      <c r="B336" s="3" t="s">
        <v>98</v>
      </c>
      <c r="C336" s="6">
        <v>-0.76384237556784695</v>
      </c>
      <c r="D336" s="6">
        <v>0.16003587580394135</v>
      </c>
      <c r="E336" s="6">
        <v>-0.15539420331012083</v>
      </c>
      <c r="F336" s="6">
        <v>-0.47702190177102161</v>
      </c>
      <c r="G336" s="6">
        <v>-0.38143242764178775</v>
      </c>
      <c r="H336" s="6">
        <v>0.16108525249425076</v>
      </c>
      <c r="I336" s="7">
        <f>SUMPRODUCT(Weights!$A$12:$F$12,C336:H336)</f>
        <v>-0.28058114970034664</v>
      </c>
      <c r="J336" s="7"/>
      <c r="K336" s="44">
        <v>-0.22442917374086521</v>
      </c>
      <c r="L336" s="49">
        <f t="shared" si="30"/>
        <v>-5.6151975959481432E-2</v>
      </c>
      <c r="M336" s="50">
        <f t="shared" si="31"/>
        <v>5.6151975959481432E-2</v>
      </c>
      <c r="N336" s="51">
        <f t="shared" si="32"/>
        <v>262</v>
      </c>
      <c r="O336" s="51"/>
      <c r="P336" s="45">
        <f t="shared" si="33"/>
        <v>331</v>
      </c>
      <c r="Q336" s="45">
        <f t="shared" si="34"/>
        <v>285</v>
      </c>
      <c r="R336" s="45">
        <f t="shared" si="35"/>
        <v>46</v>
      </c>
    </row>
    <row r="337" spans="1:18" x14ac:dyDescent="0.3">
      <c r="A337" s="1" t="s">
        <v>640</v>
      </c>
      <c r="B337" s="3" t="s">
        <v>198</v>
      </c>
      <c r="C337" s="6">
        <v>-0.90285460861522249</v>
      </c>
      <c r="D337" s="6">
        <v>9.5842985219429799E-3</v>
      </c>
      <c r="E337" s="6">
        <v>2.7692893062734536E-2</v>
      </c>
      <c r="F337" s="6">
        <v>-0.25032762281050103</v>
      </c>
      <c r="G337" s="6">
        <v>-0.26998886380992748</v>
      </c>
      <c r="H337" s="6">
        <v>-0.16114357036753812</v>
      </c>
      <c r="I337" s="7">
        <f>SUMPRODUCT(Weights!$A$12:$F$12,C337:H337)</f>
        <v>-0.28117833922958885</v>
      </c>
      <c r="J337" s="7"/>
      <c r="K337" s="44">
        <v>-0.35243796566273111</v>
      </c>
      <c r="L337" s="49">
        <f t="shared" si="30"/>
        <v>7.1259626433142265E-2</v>
      </c>
      <c r="M337" s="50">
        <f t="shared" si="31"/>
        <v>7.1259626433142265E-2</v>
      </c>
      <c r="N337" s="51">
        <f t="shared" si="32"/>
        <v>222</v>
      </c>
      <c r="O337" s="51"/>
      <c r="P337" s="45">
        <f t="shared" si="33"/>
        <v>332</v>
      </c>
      <c r="Q337" s="45">
        <f t="shared" si="34"/>
        <v>377</v>
      </c>
      <c r="R337" s="45">
        <f t="shared" si="35"/>
        <v>-45</v>
      </c>
    </row>
    <row r="338" spans="1:18" x14ac:dyDescent="0.3">
      <c r="A338" s="1" t="s">
        <v>696</v>
      </c>
      <c r="B338" s="3" t="s">
        <v>254</v>
      </c>
      <c r="C338" s="6">
        <v>-1.0004399091068146</v>
      </c>
      <c r="D338" s="6">
        <v>-0.30273920145313726</v>
      </c>
      <c r="E338" s="6">
        <v>0.18308400956014442</v>
      </c>
      <c r="F338" s="6">
        <v>-0.3348716801777617</v>
      </c>
      <c r="G338" s="6">
        <v>0.40610140071770423</v>
      </c>
      <c r="H338" s="6">
        <v>-0.43916968729197325</v>
      </c>
      <c r="I338" s="7">
        <f>SUMPRODUCT(Weights!$A$12:$F$12,C338:H338)</f>
        <v>-0.28314931533506277</v>
      </c>
      <c r="J338" s="7"/>
      <c r="K338" s="44">
        <v>-0.26976662337089324</v>
      </c>
      <c r="L338" s="49">
        <f t="shared" si="30"/>
        <v>-1.3382691964169524E-2</v>
      </c>
      <c r="M338" s="50">
        <f t="shared" si="31"/>
        <v>1.3382691964169524E-2</v>
      </c>
      <c r="N338" s="51">
        <f t="shared" si="32"/>
        <v>360</v>
      </c>
      <c r="O338" s="51"/>
      <c r="P338" s="45">
        <f t="shared" si="33"/>
        <v>333</v>
      </c>
      <c r="Q338" s="45">
        <f t="shared" si="34"/>
        <v>326</v>
      </c>
      <c r="R338" s="45">
        <f t="shared" si="35"/>
        <v>7</v>
      </c>
    </row>
    <row r="339" spans="1:18" x14ac:dyDescent="0.3">
      <c r="A339" s="1" t="s">
        <v>591</v>
      </c>
      <c r="B339" s="3" t="s">
        <v>149</v>
      </c>
      <c r="C339" s="6">
        <v>-0.89274214692163656</v>
      </c>
      <c r="D339" s="6">
        <v>1.6992148770821613E-3</v>
      </c>
      <c r="E339" s="6">
        <v>-0.18477344397979681</v>
      </c>
      <c r="F339" s="6">
        <v>-0.32142655743599458</v>
      </c>
      <c r="G339" s="6">
        <v>8.8597232993490066E-2</v>
      </c>
      <c r="H339" s="6">
        <v>-0.28062502966553099</v>
      </c>
      <c r="I339" s="7">
        <f>SUMPRODUCT(Weights!$A$12:$F$12,C339:H339)</f>
        <v>-0.28498283251060896</v>
      </c>
      <c r="J339" s="7"/>
      <c r="K339" s="44">
        <v>-0.24201538750530241</v>
      </c>
      <c r="L339" s="49">
        <f t="shared" si="30"/>
        <v>-4.2967445005306554E-2</v>
      </c>
      <c r="M339" s="50">
        <f t="shared" si="31"/>
        <v>4.2967445005306554E-2</v>
      </c>
      <c r="N339" s="51">
        <f t="shared" si="32"/>
        <v>292</v>
      </c>
      <c r="O339" s="51"/>
      <c r="P339" s="45">
        <f t="shared" si="33"/>
        <v>334</v>
      </c>
      <c r="Q339" s="45">
        <f t="shared" si="34"/>
        <v>297</v>
      </c>
      <c r="R339" s="45">
        <f t="shared" si="35"/>
        <v>37</v>
      </c>
    </row>
    <row r="340" spans="1:18" x14ac:dyDescent="0.3">
      <c r="A340" s="1" t="s">
        <v>635</v>
      </c>
      <c r="B340" s="3" t="s">
        <v>193</v>
      </c>
      <c r="C340" s="6">
        <v>-1.1338716410253604</v>
      </c>
      <c r="D340" s="6">
        <v>-0.11770238637766908</v>
      </c>
      <c r="E340" s="6">
        <v>-1.8358770414333772E-3</v>
      </c>
      <c r="F340" s="6">
        <v>-0.30350504685721724</v>
      </c>
      <c r="G340" s="6">
        <v>0.47702854213796425</v>
      </c>
      <c r="H340" s="6">
        <v>-0.53188774233555269</v>
      </c>
      <c r="I340" s="7">
        <f>SUMPRODUCT(Weights!$A$12:$F$12,C340:H340)</f>
        <v>-0.292925689321125</v>
      </c>
      <c r="J340" s="7"/>
      <c r="K340" s="44">
        <v>-0.24284968921403646</v>
      </c>
      <c r="L340" s="49">
        <f t="shared" si="30"/>
        <v>-5.0076000107088542E-2</v>
      </c>
      <c r="M340" s="50">
        <f t="shared" si="31"/>
        <v>5.0076000107088542E-2</v>
      </c>
      <c r="N340" s="51">
        <f t="shared" si="32"/>
        <v>271</v>
      </c>
      <c r="O340" s="51"/>
      <c r="P340" s="45">
        <f t="shared" si="33"/>
        <v>335</v>
      </c>
      <c r="Q340" s="45">
        <f t="shared" si="34"/>
        <v>299</v>
      </c>
      <c r="R340" s="45">
        <f t="shared" si="35"/>
        <v>36</v>
      </c>
    </row>
    <row r="341" spans="1:18" x14ac:dyDescent="0.3">
      <c r="A341" s="1" t="s">
        <v>504</v>
      </c>
      <c r="B341" s="3" t="s">
        <v>73</v>
      </c>
      <c r="C341" s="6">
        <v>-0.2804565677100801</v>
      </c>
      <c r="D341" s="6">
        <v>0.4560759508629329</v>
      </c>
      <c r="E341" s="6">
        <v>-0.12040352750409088</v>
      </c>
      <c r="F341" s="6">
        <v>-0.84870193747442291</v>
      </c>
      <c r="G341" s="6">
        <v>-1.2329079172802044</v>
      </c>
      <c r="H341" s="6">
        <v>0.43569936988239388</v>
      </c>
      <c r="I341" s="7">
        <f>SUMPRODUCT(Weights!$A$12:$F$12,C341:H341)</f>
        <v>-0.29404329059371892</v>
      </c>
      <c r="J341" s="7"/>
      <c r="K341" s="44">
        <v>-0.19227941061678858</v>
      </c>
      <c r="L341" s="49">
        <f t="shared" si="30"/>
        <v>-0.10176387997693034</v>
      </c>
      <c r="M341" s="50">
        <f t="shared" si="31"/>
        <v>0.10176387997693034</v>
      </c>
      <c r="N341" s="51">
        <f t="shared" si="32"/>
        <v>177</v>
      </c>
      <c r="O341" s="51"/>
      <c r="P341" s="45">
        <f t="shared" si="33"/>
        <v>336</v>
      </c>
      <c r="Q341" s="45">
        <f t="shared" si="34"/>
        <v>274</v>
      </c>
      <c r="R341" s="45">
        <f t="shared" si="35"/>
        <v>62</v>
      </c>
    </row>
    <row r="342" spans="1:18" x14ac:dyDescent="0.3">
      <c r="A342" s="1" t="s">
        <v>750</v>
      </c>
      <c r="B342" s="3" t="s">
        <v>306</v>
      </c>
      <c r="C342" s="6">
        <v>-0.49750081336896879</v>
      </c>
      <c r="D342" s="6">
        <v>-0.22664836935001995</v>
      </c>
      <c r="E342" s="6">
        <v>0.10795385505483931</v>
      </c>
      <c r="F342" s="6">
        <v>-0.61143532747923934</v>
      </c>
      <c r="G342" s="6">
        <v>-0.52756419685965195</v>
      </c>
      <c r="H342" s="6">
        <v>0.32661776462380254</v>
      </c>
      <c r="I342" s="7">
        <f>SUMPRODUCT(Weights!$A$12:$F$12,C342:H342)</f>
        <v>-0.29739667684798726</v>
      </c>
      <c r="J342" s="7"/>
      <c r="K342" s="44">
        <v>-0.30420724303850749</v>
      </c>
      <c r="L342" s="49">
        <f t="shared" si="30"/>
        <v>6.8105661905202286E-3</v>
      </c>
      <c r="M342" s="50">
        <f t="shared" si="31"/>
        <v>6.8105661905202286E-3</v>
      </c>
      <c r="N342" s="51">
        <f t="shared" si="32"/>
        <v>381</v>
      </c>
      <c r="O342" s="51"/>
      <c r="P342" s="45">
        <f t="shared" si="33"/>
        <v>337</v>
      </c>
      <c r="Q342" s="45">
        <f t="shared" si="34"/>
        <v>356</v>
      </c>
      <c r="R342" s="45">
        <f t="shared" si="35"/>
        <v>-19</v>
      </c>
    </row>
    <row r="343" spans="1:18" x14ac:dyDescent="0.3">
      <c r="A343" s="1" t="s">
        <v>594</v>
      </c>
      <c r="B343" s="3" t="s">
        <v>152</v>
      </c>
      <c r="C343" s="6">
        <v>-0.50691506020492838</v>
      </c>
      <c r="D343" s="6">
        <v>1.4277178827109382E-2</v>
      </c>
      <c r="E343" s="6">
        <v>-0.16912395390457202</v>
      </c>
      <c r="F343" s="6">
        <v>-0.61622725499768949</v>
      </c>
      <c r="G343" s="6">
        <v>-0.15903806504726015</v>
      </c>
      <c r="H343" s="6">
        <v>-0.26573996763101365</v>
      </c>
      <c r="I343" s="7">
        <f>SUMPRODUCT(Weights!$A$12:$F$12,C343:H343)</f>
        <v>-0.29757132688097787</v>
      </c>
      <c r="J343" s="7"/>
      <c r="K343" s="44">
        <v>-0.30391606530696474</v>
      </c>
      <c r="L343" s="49">
        <f t="shared" si="30"/>
        <v>6.3447384259868733E-3</v>
      </c>
      <c r="M343" s="50">
        <f t="shared" si="31"/>
        <v>6.3447384259868733E-3</v>
      </c>
      <c r="N343" s="51">
        <f t="shared" si="32"/>
        <v>382</v>
      </c>
      <c r="O343" s="51"/>
      <c r="P343" s="45">
        <f t="shared" si="33"/>
        <v>338</v>
      </c>
      <c r="Q343" s="45">
        <f t="shared" si="34"/>
        <v>355</v>
      </c>
      <c r="R343" s="45">
        <f t="shared" si="35"/>
        <v>-17</v>
      </c>
    </row>
    <row r="344" spans="1:18" x14ac:dyDescent="0.3">
      <c r="A344" s="1" t="s">
        <v>799</v>
      </c>
      <c r="B344" s="3" t="s">
        <v>355</v>
      </c>
      <c r="C344" s="6">
        <v>-1.0485649558543439</v>
      </c>
      <c r="D344" s="6">
        <v>-0.33885522226714715</v>
      </c>
      <c r="E344" s="6">
        <v>0.23783258225839554</v>
      </c>
      <c r="F344" s="6">
        <v>-0.11596682441549679</v>
      </c>
      <c r="G344" s="6">
        <v>9.2468607073681069E-2</v>
      </c>
      <c r="H344" s="6">
        <v>-0.47223761058313019</v>
      </c>
      <c r="I344" s="7">
        <f>SUMPRODUCT(Weights!$A$12:$F$12,C344:H344)</f>
        <v>-0.29835598316589917</v>
      </c>
      <c r="J344" s="7"/>
      <c r="K344" s="44">
        <v>-0.23615521178700025</v>
      </c>
      <c r="L344" s="49">
        <f t="shared" si="30"/>
        <v>-6.2200771378898928E-2</v>
      </c>
      <c r="M344" s="50">
        <f t="shared" si="31"/>
        <v>6.2200771378898928E-2</v>
      </c>
      <c r="N344" s="51">
        <f t="shared" si="32"/>
        <v>245</v>
      </c>
      <c r="O344" s="51"/>
      <c r="P344" s="45">
        <f t="shared" si="33"/>
        <v>339</v>
      </c>
      <c r="Q344" s="45">
        <f t="shared" si="34"/>
        <v>295</v>
      </c>
      <c r="R344" s="45">
        <f t="shared" si="35"/>
        <v>44</v>
      </c>
    </row>
    <row r="345" spans="1:18" x14ac:dyDescent="0.3">
      <c r="A345" s="1" t="s">
        <v>627</v>
      </c>
      <c r="B345" s="3" t="s">
        <v>185</v>
      </c>
      <c r="C345" s="6">
        <v>-0.9435374128677354</v>
      </c>
      <c r="D345" s="6">
        <v>-0.20250004765546561</v>
      </c>
      <c r="E345" s="6">
        <v>0.41785367476841873</v>
      </c>
      <c r="F345" s="6">
        <v>-0.4143792467124402</v>
      </c>
      <c r="G345" s="6">
        <v>1.6134113419282003E-2</v>
      </c>
      <c r="H345" s="6">
        <v>-0.52004221027811481</v>
      </c>
      <c r="I345" s="7">
        <f>SUMPRODUCT(Weights!$A$12:$F$12,C345:H345)</f>
        <v>-0.29898939424678461</v>
      </c>
      <c r="J345" s="7"/>
      <c r="K345" s="44">
        <v>-0.17964383382342733</v>
      </c>
      <c r="L345" s="49">
        <f t="shared" si="30"/>
        <v>-0.11934556042335728</v>
      </c>
      <c r="M345" s="50">
        <f t="shared" si="31"/>
        <v>0.11934556042335728</v>
      </c>
      <c r="N345" s="51">
        <f t="shared" si="32"/>
        <v>154</v>
      </c>
      <c r="O345" s="51"/>
      <c r="P345" s="45">
        <f t="shared" si="33"/>
        <v>340</v>
      </c>
      <c r="Q345" s="45">
        <f t="shared" si="34"/>
        <v>262</v>
      </c>
      <c r="R345" s="45">
        <f t="shared" si="35"/>
        <v>78</v>
      </c>
    </row>
    <row r="346" spans="1:18" x14ac:dyDescent="0.3">
      <c r="A346" s="1" t="s">
        <v>668</v>
      </c>
      <c r="B346" s="3" t="s">
        <v>226</v>
      </c>
      <c r="C346" s="6">
        <v>-0.41571812259938479</v>
      </c>
      <c r="D346" s="6">
        <v>-0.14565345822213144</v>
      </c>
      <c r="E346" s="6">
        <v>9.4567784912605674E-2</v>
      </c>
      <c r="F346" s="6">
        <v>-0.49825268754707464</v>
      </c>
      <c r="G346" s="6">
        <v>-0.49208258422772838</v>
      </c>
      <c r="H346" s="6">
        <v>-0.29234906433522251</v>
      </c>
      <c r="I346" s="7">
        <f>SUMPRODUCT(Weights!$A$12:$F$12,C346:H346)</f>
        <v>-0.30078698000450887</v>
      </c>
      <c r="J346" s="7"/>
      <c r="K346" s="44">
        <v>-0.24356470174508293</v>
      </c>
      <c r="L346" s="49">
        <f t="shared" si="30"/>
        <v>-5.722227825942594E-2</v>
      </c>
      <c r="M346" s="50">
        <f t="shared" si="31"/>
        <v>5.722227825942594E-2</v>
      </c>
      <c r="N346" s="51">
        <f t="shared" si="32"/>
        <v>258</v>
      </c>
      <c r="O346" s="51"/>
      <c r="P346" s="45">
        <f t="shared" si="33"/>
        <v>341</v>
      </c>
      <c r="Q346" s="45">
        <f t="shared" si="34"/>
        <v>300</v>
      </c>
      <c r="R346" s="45">
        <f t="shared" si="35"/>
        <v>41</v>
      </c>
    </row>
    <row r="347" spans="1:18" x14ac:dyDescent="0.3">
      <c r="A347" s="1" t="s">
        <v>729</v>
      </c>
      <c r="B347" s="3" t="s">
        <v>287</v>
      </c>
      <c r="C347" s="6">
        <v>-0.87312835484447004</v>
      </c>
      <c r="D347" s="6">
        <v>-0.281575685252342</v>
      </c>
      <c r="E347" s="6">
        <v>6.0704025467549952E-2</v>
      </c>
      <c r="F347" s="6">
        <v>-0.47346619024755077</v>
      </c>
      <c r="G347" s="6">
        <v>8.1478545899715177E-2</v>
      </c>
      <c r="H347" s="6">
        <v>3.3299772926861787E-2</v>
      </c>
      <c r="I347" s="7">
        <f>SUMPRODUCT(Weights!$A$12:$F$12,C347:H347)</f>
        <v>-0.30097668307109665</v>
      </c>
      <c r="J347" s="7"/>
      <c r="K347" s="44">
        <v>-0.28691586761106813</v>
      </c>
      <c r="L347" s="49">
        <f t="shared" si="30"/>
        <v>-1.406081546002852E-2</v>
      </c>
      <c r="M347" s="50">
        <f t="shared" si="31"/>
        <v>1.406081546002852E-2</v>
      </c>
      <c r="N347" s="51">
        <f t="shared" si="32"/>
        <v>358</v>
      </c>
      <c r="O347" s="51"/>
      <c r="P347" s="45">
        <f t="shared" si="33"/>
        <v>342</v>
      </c>
      <c r="Q347" s="45">
        <f t="shared" si="34"/>
        <v>342</v>
      </c>
      <c r="R347" s="45">
        <f t="shared" si="35"/>
        <v>0</v>
      </c>
    </row>
    <row r="348" spans="1:18" x14ac:dyDescent="0.3">
      <c r="A348" s="1" t="s">
        <v>648</v>
      </c>
      <c r="B348" s="3" t="s">
        <v>206</v>
      </c>
      <c r="C348" s="6">
        <v>-0.34496074170337121</v>
      </c>
      <c r="D348" s="6">
        <v>-0.58457258238060494</v>
      </c>
      <c r="E348" s="6">
        <v>-0.12990352208070005</v>
      </c>
      <c r="F348" s="6">
        <v>-0.15483402084117082</v>
      </c>
      <c r="G348" s="6">
        <v>-7.654299715629248E-2</v>
      </c>
      <c r="H348" s="6">
        <v>-0.53349942434181585</v>
      </c>
      <c r="I348" s="7">
        <f>SUMPRODUCT(Weights!$A$12:$F$12,C348:H348)</f>
        <v>-0.30119038930475989</v>
      </c>
      <c r="J348" s="7"/>
      <c r="K348" s="44">
        <v>-0.27265771356098339</v>
      </c>
      <c r="L348" s="49">
        <f t="shared" si="30"/>
        <v>-2.8532675743776492E-2</v>
      </c>
      <c r="M348" s="50">
        <f t="shared" si="31"/>
        <v>2.8532675743776492E-2</v>
      </c>
      <c r="N348" s="51">
        <f t="shared" si="32"/>
        <v>319</v>
      </c>
      <c r="O348" s="51"/>
      <c r="P348" s="45">
        <f t="shared" si="33"/>
        <v>343</v>
      </c>
      <c r="Q348" s="45">
        <f t="shared" si="34"/>
        <v>331</v>
      </c>
      <c r="R348" s="45">
        <f t="shared" si="35"/>
        <v>12</v>
      </c>
    </row>
    <row r="349" spans="1:18" x14ac:dyDescent="0.3">
      <c r="A349" s="1" t="s">
        <v>899</v>
      </c>
      <c r="B349" s="3" t="s">
        <v>455</v>
      </c>
      <c r="C349" s="6">
        <v>-0.51721632730294043</v>
      </c>
      <c r="D349" s="6">
        <v>-0.42814098116808685</v>
      </c>
      <c r="E349" s="6">
        <v>0.1489467882542686</v>
      </c>
      <c r="F349" s="6">
        <v>-0.52149893638748357</v>
      </c>
      <c r="G349" s="6">
        <v>-0.11006736251025864</v>
      </c>
      <c r="H349" s="6">
        <v>-0.16765700307719572</v>
      </c>
      <c r="I349" s="7">
        <f>SUMPRODUCT(Weights!$A$12:$F$12,C349:H349)</f>
        <v>-0.30430503541782022</v>
      </c>
      <c r="J349" s="7"/>
      <c r="K349" s="44">
        <v>-0.27360690348561423</v>
      </c>
      <c r="L349" s="49">
        <f t="shared" si="30"/>
        <v>-3.0698131932205996E-2</v>
      </c>
      <c r="M349" s="50">
        <f t="shared" si="31"/>
        <v>3.0698131932205996E-2</v>
      </c>
      <c r="N349" s="51">
        <f t="shared" si="32"/>
        <v>314</v>
      </c>
      <c r="O349" s="51"/>
      <c r="P349" s="45">
        <f t="shared" si="33"/>
        <v>344</v>
      </c>
      <c r="Q349" s="45">
        <f t="shared" si="34"/>
        <v>332</v>
      </c>
      <c r="R349" s="45">
        <f t="shared" si="35"/>
        <v>12</v>
      </c>
    </row>
    <row r="350" spans="1:18" x14ac:dyDescent="0.3">
      <c r="A350" s="1" t="s">
        <v>551</v>
      </c>
      <c r="B350" s="3" t="s">
        <v>109</v>
      </c>
      <c r="C350" s="6">
        <v>-0.76613741070278585</v>
      </c>
      <c r="D350" s="6">
        <v>-0.20024442496183736</v>
      </c>
      <c r="E350" s="6">
        <v>-6.9466754925023855E-2</v>
      </c>
      <c r="F350" s="6">
        <v>-0.3883425121838181</v>
      </c>
      <c r="G350" s="6">
        <v>-8.5476237149970158E-2</v>
      </c>
      <c r="H350" s="6">
        <v>-0.11018821058375544</v>
      </c>
      <c r="I350" s="7">
        <f>SUMPRODUCT(Weights!$A$12:$F$12,C350:H350)</f>
        <v>-0.30520513943931293</v>
      </c>
      <c r="J350" s="7"/>
      <c r="K350" s="44">
        <v>-0.17377395625793188</v>
      </c>
      <c r="L350" s="49">
        <f t="shared" si="30"/>
        <v>-0.13143118318138106</v>
      </c>
      <c r="M350" s="50">
        <f t="shared" si="31"/>
        <v>0.13143118318138106</v>
      </c>
      <c r="N350" s="51">
        <f t="shared" si="32"/>
        <v>137</v>
      </c>
      <c r="O350" s="51"/>
      <c r="P350" s="45">
        <f t="shared" si="33"/>
        <v>345</v>
      </c>
      <c r="Q350" s="45">
        <f t="shared" si="34"/>
        <v>257</v>
      </c>
      <c r="R350" s="45">
        <f t="shared" si="35"/>
        <v>88</v>
      </c>
    </row>
    <row r="351" spans="1:18" x14ac:dyDescent="0.3">
      <c r="A351" s="1" t="s">
        <v>613</v>
      </c>
      <c r="B351" s="3" t="s">
        <v>171</v>
      </c>
      <c r="C351" s="6">
        <v>-0.68483024205481624</v>
      </c>
      <c r="D351" s="6">
        <v>-0.14103351865136224</v>
      </c>
      <c r="E351" s="6">
        <v>-0.58103826025473526</v>
      </c>
      <c r="F351" s="6">
        <v>0.27112703967048246</v>
      </c>
      <c r="G351" s="6">
        <v>-0.79561796557006526</v>
      </c>
      <c r="H351" s="6">
        <v>0.11535122411578616</v>
      </c>
      <c r="I351" s="7">
        <f>SUMPRODUCT(Weights!$A$12:$F$12,C351:H351)</f>
        <v>-0.30591065566928066</v>
      </c>
      <c r="J351" s="7"/>
      <c r="K351" s="44">
        <v>-0.29885061015049397</v>
      </c>
      <c r="L351" s="49">
        <f t="shared" si="30"/>
        <v>-7.0600455187866951E-3</v>
      </c>
      <c r="M351" s="50">
        <f t="shared" si="31"/>
        <v>7.0600455187866951E-3</v>
      </c>
      <c r="N351" s="51">
        <f t="shared" si="32"/>
        <v>380</v>
      </c>
      <c r="O351" s="51"/>
      <c r="P351" s="45">
        <f t="shared" si="33"/>
        <v>346</v>
      </c>
      <c r="Q351" s="45">
        <f t="shared" si="34"/>
        <v>353</v>
      </c>
      <c r="R351" s="45">
        <f t="shared" si="35"/>
        <v>-7</v>
      </c>
    </row>
    <row r="352" spans="1:18" x14ac:dyDescent="0.3">
      <c r="A352" s="1" t="s">
        <v>875</v>
      </c>
      <c r="B352" s="3" t="s">
        <v>431</v>
      </c>
      <c r="C352" s="6">
        <v>-0.46695992856270729</v>
      </c>
      <c r="D352" s="6">
        <v>-0.274206327876378</v>
      </c>
      <c r="E352" s="6">
        <v>-0.21889584154689218</v>
      </c>
      <c r="F352" s="6">
        <v>-0.57960456749728095</v>
      </c>
      <c r="G352" s="6">
        <v>-0.16478917290295458</v>
      </c>
      <c r="H352" s="6">
        <v>0.13723798462293516</v>
      </c>
      <c r="I352" s="7">
        <f>SUMPRODUCT(Weights!$A$12:$F$12,C352:H352)</f>
        <v>-0.3079831184924568</v>
      </c>
      <c r="J352" s="7"/>
      <c r="K352" s="44">
        <v>-0.38348133881320268</v>
      </c>
      <c r="L352" s="49">
        <f t="shared" si="30"/>
        <v>7.5498220320745879E-2</v>
      </c>
      <c r="M352" s="50">
        <f t="shared" si="31"/>
        <v>7.5498220320745879E-2</v>
      </c>
      <c r="N352" s="51">
        <f t="shared" si="32"/>
        <v>214</v>
      </c>
      <c r="O352" s="51"/>
      <c r="P352" s="45">
        <f t="shared" si="33"/>
        <v>347</v>
      </c>
      <c r="Q352" s="45">
        <f t="shared" si="34"/>
        <v>384</v>
      </c>
      <c r="R352" s="45">
        <f t="shared" si="35"/>
        <v>-37</v>
      </c>
    </row>
    <row r="353" spans="1:18" x14ac:dyDescent="0.3">
      <c r="A353" s="1" t="s">
        <v>709</v>
      </c>
      <c r="B353" s="3" t="s">
        <v>267</v>
      </c>
      <c r="C353" s="6">
        <v>-1.163377270483013</v>
      </c>
      <c r="D353" s="6">
        <v>1.5138809350128402E-2</v>
      </c>
      <c r="E353" s="6">
        <v>-0.24595591723858484</v>
      </c>
      <c r="F353" s="6">
        <v>-0.57294228214310272</v>
      </c>
      <c r="G353" s="6">
        <v>0.55140370679153605</v>
      </c>
      <c r="H353" s="6">
        <v>-0.12892537828765741</v>
      </c>
      <c r="I353" s="7">
        <f>SUMPRODUCT(Weights!$A$12:$F$12,C353:H353)</f>
        <v>-0.31131151805102053</v>
      </c>
      <c r="J353" s="7"/>
      <c r="K353" s="44">
        <v>-0.31852522935938354</v>
      </c>
      <c r="L353" s="49">
        <f t="shared" si="30"/>
        <v>7.2137113083630133E-3</v>
      </c>
      <c r="M353" s="50">
        <f t="shared" si="31"/>
        <v>7.2137113083630133E-3</v>
      </c>
      <c r="N353" s="51">
        <f t="shared" si="32"/>
        <v>377</v>
      </c>
      <c r="O353" s="51"/>
      <c r="P353" s="45">
        <f t="shared" si="33"/>
        <v>348</v>
      </c>
      <c r="Q353" s="45">
        <f t="shared" si="34"/>
        <v>361</v>
      </c>
      <c r="R353" s="45">
        <f t="shared" si="35"/>
        <v>-13</v>
      </c>
    </row>
    <row r="354" spans="1:18" x14ac:dyDescent="0.3">
      <c r="A354" s="1" t="s">
        <v>715</v>
      </c>
      <c r="B354" s="3" t="s">
        <v>273</v>
      </c>
      <c r="C354" s="6">
        <v>-0.48136728137886148</v>
      </c>
      <c r="D354" s="6">
        <v>-0.14117075236807017</v>
      </c>
      <c r="E354" s="6">
        <v>-3.4265935577727134E-2</v>
      </c>
      <c r="F354" s="6">
        <v>-0.34823692836199627</v>
      </c>
      <c r="G354" s="6">
        <v>-0.8957344043300437</v>
      </c>
      <c r="H354" s="6">
        <v>0.22175640062832186</v>
      </c>
      <c r="I354" s="7">
        <f>SUMPRODUCT(Weights!$A$12:$F$12,C354:H354)</f>
        <v>-0.31147940334511898</v>
      </c>
      <c r="J354" s="7"/>
      <c r="K354" s="44">
        <v>-0.32573768541570269</v>
      </c>
      <c r="L354" s="49">
        <f t="shared" si="30"/>
        <v>1.4258282070583717E-2</v>
      </c>
      <c r="M354" s="50">
        <f t="shared" si="31"/>
        <v>1.4258282070583717E-2</v>
      </c>
      <c r="N354" s="51">
        <f t="shared" si="32"/>
        <v>356</v>
      </c>
      <c r="O354" s="51"/>
      <c r="P354" s="45">
        <f t="shared" si="33"/>
        <v>349</v>
      </c>
      <c r="Q354" s="45">
        <f t="shared" si="34"/>
        <v>366</v>
      </c>
      <c r="R354" s="45">
        <f t="shared" si="35"/>
        <v>-17</v>
      </c>
    </row>
    <row r="355" spans="1:18" x14ac:dyDescent="0.3">
      <c r="A355" s="1" t="s">
        <v>642</v>
      </c>
      <c r="B355" s="3" t="s">
        <v>200</v>
      </c>
      <c r="C355" s="6">
        <v>-1.235635305753279</v>
      </c>
      <c r="D355" s="6">
        <v>-0.2318296901581402</v>
      </c>
      <c r="E355" s="6">
        <v>-2.9845191501758558E-2</v>
      </c>
      <c r="F355" s="6">
        <v>-4.2617878561318032E-2</v>
      </c>
      <c r="G355" s="6">
        <v>6.3084175562861666E-2</v>
      </c>
      <c r="H355" s="6">
        <v>-0.21530790074380957</v>
      </c>
      <c r="I355" s="7">
        <f>SUMPRODUCT(Weights!$A$12:$F$12,C355:H355)</f>
        <v>-0.31856151735976296</v>
      </c>
      <c r="J355" s="7"/>
      <c r="K355" s="44">
        <v>-0.28747587514642847</v>
      </c>
      <c r="L355" s="49">
        <f t="shared" si="30"/>
        <v>-3.1085642213334486E-2</v>
      </c>
      <c r="M355" s="50">
        <f t="shared" si="31"/>
        <v>3.1085642213334486E-2</v>
      </c>
      <c r="N355" s="51">
        <f t="shared" si="32"/>
        <v>311</v>
      </c>
      <c r="O355" s="51"/>
      <c r="P355" s="45">
        <f t="shared" si="33"/>
        <v>350</v>
      </c>
      <c r="Q355" s="45">
        <f t="shared" si="34"/>
        <v>343</v>
      </c>
      <c r="R355" s="45">
        <f t="shared" si="35"/>
        <v>7</v>
      </c>
    </row>
    <row r="356" spans="1:18" x14ac:dyDescent="0.3">
      <c r="A356" s="1" t="s">
        <v>704</v>
      </c>
      <c r="B356" s="3" t="s">
        <v>262</v>
      </c>
      <c r="C356" s="6">
        <v>-0.41837729843939159</v>
      </c>
      <c r="D356" s="6">
        <v>-0.15811867899281584</v>
      </c>
      <c r="E356" s="6">
        <v>0.18867713234226502</v>
      </c>
      <c r="F356" s="6">
        <v>-0.53888855979205752</v>
      </c>
      <c r="G356" s="6">
        <v>-0.6959616552558936</v>
      </c>
      <c r="H356" s="6">
        <v>-0.27532906605578256</v>
      </c>
      <c r="I356" s="7">
        <f>SUMPRODUCT(Weights!$A$12:$F$12,C356:H356)</f>
        <v>-0.32670249248747557</v>
      </c>
      <c r="J356" s="7"/>
      <c r="K356" s="44">
        <v>-0.28162335560366081</v>
      </c>
      <c r="L356" s="49">
        <f t="shared" si="30"/>
        <v>-4.5079136883814763E-2</v>
      </c>
      <c r="M356" s="50">
        <f t="shared" si="31"/>
        <v>4.5079136883814763E-2</v>
      </c>
      <c r="N356" s="51">
        <f t="shared" si="32"/>
        <v>284</v>
      </c>
      <c r="O356" s="51"/>
      <c r="P356" s="45">
        <f t="shared" si="33"/>
        <v>351</v>
      </c>
      <c r="Q356" s="45">
        <f t="shared" si="34"/>
        <v>338</v>
      </c>
      <c r="R356" s="45">
        <f t="shared" si="35"/>
        <v>13</v>
      </c>
    </row>
    <row r="357" spans="1:18" x14ac:dyDescent="0.3">
      <c r="A357" s="1" t="s">
        <v>730</v>
      </c>
      <c r="B357" s="3" t="s">
        <v>288</v>
      </c>
      <c r="C357" s="6">
        <v>-0.54453766419496974</v>
      </c>
      <c r="D357" s="6">
        <v>-0.19121971344519351</v>
      </c>
      <c r="E357" s="6">
        <v>-5.9553632044471769E-2</v>
      </c>
      <c r="F357" s="6">
        <v>-0.46819273561416019</v>
      </c>
      <c r="G357" s="6">
        <v>-0.49086491596442544</v>
      </c>
      <c r="H357" s="6">
        <v>-3.4481730766305556E-2</v>
      </c>
      <c r="I357" s="7">
        <f>SUMPRODUCT(Weights!$A$12:$F$12,C357:H357)</f>
        <v>-0.32680097792882978</v>
      </c>
      <c r="J357" s="7"/>
      <c r="K357" s="44">
        <v>-0.33485145942953914</v>
      </c>
      <c r="L357" s="49">
        <f t="shared" si="30"/>
        <v>8.0504815007093611E-3</v>
      </c>
      <c r="M357" s="50">
        <f t="shared" si="31"/>
        <v>8.0504815007093611E-3</v>
      </c>
      <c r="N357" s="51">
        <f t="shared" si="32"/>
        <v>374</v>
      </c>
      <c r="O357" s="51"/>
      <c r="P357" s="45">
        <f t="shared" si="33"/>
        <v>352</v>
      </c>
      <c r="Q357" s="45">
        <f t="shared" si="34"/>
        <v>371</v>
      </c>
      <c r="R357" s="45">
        <f t="shared" si="35"/>
        <v>-19</v>
      </c>
    </row>
    <row r="358" spans="1:18" x14ac:dyDescent="0.3">
      <c r="A358" s="1" t="s">
        <v>549</v>
      </c>
      <c r="B358" s="3" t="s">
        <v>107</v>
      </c>
      <c r="C358" s="6">
        <v>-0.78717222398766773</v>
      </c>
      <c r="D358" s="6">
        <v>-0.99721882012001806</v>
      </c>
      <c r="E358" s="6">
        <v>0.59444664105688538</v>
      </c>
      <c r="F358" s="6">
        <v>-0.20863743622670339</v>
      </c>
      <c r="G358" s="6">
        <v>-0.56698201147001992</v>
      </c>
      <c r="H358" s="6">
        <v>0.66929153883088843</v>
      </c>
      <c r="I358" s="7">
        <f>SUMPRODUCT(Weights!$A$12:$F$12,C358:H358)</f>
        <v>-0.32755684774575922</v>
      </c>
      <c r="J358" s="7"/>
      <c r="K358" s="44">
        <v>-7.3263251497313928E-2</v>
      </c>
      <c r="L358" s="49">
        <f t="shared" si="30"/>
        <v>-0.25429359624844527</v>
      </c>
      <c r="M358" s="50">
        <f t="shared" si="31"/>
        <v>0.25429359624844527</v>
      </c>
      <c r="N358" s="51">
        <f t="shared" si="32"/>
        <v>44</v>
      </c>
      <c r="O358" s="51"/>
      <c r="P358" s="45">
        <f t="shared" si="33"/>
        <v>353</v>
      </c>
      <c r="Q358" s="45">
        <f t="shared" si="34"/>
        <v>194</v>
      </c>
      <c r="R358" s="45">
        <f t="shared" si="35"/>
        <v>159</v>
      </c>
    </row>
    <row r="359" spans="1:18" x14ac:dyDescent="0.3">
      <c r="A359" s="1" t="s">
        <v>765</v>
      </c>
      <c r="B359" s="3" t="s">
        <v>321</v>
      </c>
      <c r="C359" s="6">
        <v>-0.40540331023105558</v>
      </c>
      <c r="D359" s="6">
        <v>-3.3846834785305681E-2</v>
      </c>
      <c r="E359" s="6">
        <v>-0.23453275483095154</v>
      </c>
      <c r="F359" s="6">
        <v>-0.4274771646923296</v>
      </c>
      <c r="G359" s="6">
        <v>-0.92322782288834004</v>
      </c>
      <c r="H359" s="6">
        <v>0.18562019890446532</v>
      </c>
      <c r="I359" s="7">
        <f>SUMPRODUCT(Weights!$A$12:$F$12,C359:H359)</f>
        <v>-0.32844752870918542</v>
      </c>
      <c r="J359" s="7"/>
      <c r="K359" s="44">
        <v>-0.24461881079710535</v>
      </c>
      <c r="L359" s="49">
        <f t="shared" si="30"/>
        <v>-8.3828717912080075E-2</v>
      </c>
      <c r="M359" s="50">
        <f t="shared" si="31"/>
        <v>8.3828717912080075E-2</v>
      </c>
      <c r="N359" s="51">
        <f t="shared" si="32"/>
        <v>200</v>
      </c>
      <c r="O359" s="51"/>
      <c r="P359" s="45">
        <f t="shared" si="33"/>
        <v>354</v>
      </c>
      <c r="Q359" s="45">
        <f t="shared" si="34"/>
        <v>304</v>
      </c>
      <c r="R359" s="45">
        <f t="shared" si="35"/>
        <v>50</v>
      </c>
    </row>
    <row r="360" spans="1:18" x14ac:dyDescent="0.3">
      <c r="A360" s="1" t="s">
        <v>716</v>
      </c>
      <c r="B360" s="3" t="s">
        <v>274</v>
      </c>
      <c r="C360" s="6">
        <v>-0.24985079753552719</v>
      </c>
      <c r="D360" s="6">
        <v>-0.333646164550432</v>
      </c>
      <c r="E360" s="6">
        <v>-0.34442311411512849</v>
      </c>
      <c r="F360" s="6">
        <v>-0.12684082143749098</v>
      </c>
      <c r="G360" s="6">
        <v>-0.66221766108494384</v>
      </c>
      <c r="H360" s="6">
        <v>-0.36097761734461054</v>
      </c>
      <c r="I360" s="7">
        <f>SUMPRODUCT(Weights!$A$12:$F$12,C360:H360)</f>
        <v>-0.32916143471916193</v>
      </c>
      <c r="J360" s="7"/>
      <c r="K360" s="44">
        <v>-0.33248867548942557</v>
      </c>
      <c r="L360" s="49">
        <f t="shared" si="30"/>
        <v>3.3272407702636397E-3</v>
      </c>
      <c r="M360" s="50">
        <f t="shared" si="31"/>
        <v>3.3272407702636397E-3</v>
      </c>
      <c r="N360" s="51">
        <f t="shared" si="32"/>
        <v>393</v>
      </c>
      <c r="O360" s="51"/>
      <c r="P360" s="45">
        <f t="shared" si="33"/>
        <v>355</v>
      </c>
      <c r="Q360" s="45">
        <f t="shared" si="34"/>
        <v>370</v>
      </c>
      <c r="R360" s="45">
        <f t="shared" si="35"/>
        <v>-15</v>
      </c>
    </row>
    <row r="361" spans="1:18" x14ac:dyDescent="0.3">
      <c r="A361" s="1" t="s">
        <v>859</v>
      </c>
      <c r="B361" s="3" t="s">
        <v>415</v>
      </c>
      <c r="C361" s="6">
        <v>-0.84370396827676231</v>
      </c>
      <c r="D361" s="6">
        <v>-0.37925392994842316</v>
      </c>
      <c r="E361" s="6">
        <v>-0.18295906595417252</v>
      </c>
      <c r="F361" s="6">
        <v>-9.9563061302449851E-2</v>
      </c>
      <c r="G361" s="6">
        <v>-0.29747630347844956</v>
      </c>
      <c r="H361" s="6">
        <v>6.6587379594568813E-2</v>
      </c>
      <c r="I361" s="7">
        <f>SUMPRODUCT(Weights!$A$12:$F$12,C361:H361)</f>
        <v>-0.32991075936096353</v>
      </c>
      <c r="J361" s="7"/>
      <c r="K361" s="44">
        <v>-0.37478821518454813</v>
      </c>
      <c r="L361" s="49">
        <f t="shared" si="30"/>
        <v>4.48774558235846E-2</v>
      </c>
      <c r="M361" s="50">
        <f t="shared" si="31"/>
        <v>4.48774558235846E-2</v>
      </c>
      <c r="N361" s="51">
        <f t="shared" si="32"/>
        <v>286</v>
      </c>
      <c r="O361" s="51"/>
      <c r="P361" s="45">
        <f t="shared" si="33"/>
        <v>356</v>
      </c>
      <c r="Q361" s="45">
        <f t="shared" si="34"/>
        <v>381</v>
      </c>
      <c r="R361" s="45">
        <f t="shared" si="35"/>
        <v>-25</v>
      </c>
    </row>
    <row r="362" spans="1:18" x14ac:dyDescent="0.3">
      <c r="A362" s="1" t="s">
        <v>546</v>
      </c>
      <c r="B362" s="3" t="s">
        <v>104</v>
      </c>
      <c r="C362" s="6">
        <v>-1.1905876066278844</v>
      </c>
      <c r="D362" s="6">
        <v>2.3534535831622766E-2</v>
      </c>
      <c r="E362" s="6">
        <v>-6.728349422875389E-2</v>
      </c>
      <c r="F362" s="6">
        <v>-0.41842625211374124</v>
      </c>
      <c r="G362" s="6">
        <v>7.1319054585000638E-2</v>
      </c>
      <c r="H362" s="6">
        <v>-0.14598992156521684</v>
      </c>
      <c r="I362" s="7">
        <f>SUMPRODUCT(Weights!$A$12:$F$12,C362:H362)</f>
        <v>-0.33108952268508524</v>
      </c>
      <c r="J362" s="7"/>
      <c r="K362" s="44">
        <v>-0.39021800014965485</v>
      </c>
      <c r="L362" s="49">
        <f t="shared" si="30"/>
        <v>5.9128477464569618E-2</v>
      </c>
      <c r="M362" s="50">
        <f t="shared" si="31"/>
        <v>5.9128477464569618E-2</v>
      </c>
      <c r="N362" s="51">
        <f t="shared" si="32"/>
        <v>254</v>
      </c>
      <c r="O362" s="51"/>
      <c r="P362" s="45">
        <f t="shared" si="33"/>
        <v>357</v>
      </c>
      <c r="Q362" s="45">
        <f t="shared" si="34"/>
        <v>388</v>
      </c>
      <c r="R362" s="45">
        <f t="shared" si="35"/>
        <v>-31</v>
      </c>
    </row>
    <row r="363" spans="1:18" x14ac:dyDescent="0.3">
      <c r="A363" s="1" t="s">
        <v>617</v>
      </c>
      <c r="B363" s="3" t="s">
        <v>175</v>
      </c>
      <c r="C363" s="6">
        <v>-1.2108054859390109</v>
      </c>
      <c r="D363" s="6">
        <v>-0.17762030184220151</v>
      </c>
      <c r="E363" s="6">
        <v>-0.79290752242508755</v>
      </c>
      <c r="F363" s="6">
        <v>-0.36876433722692559</v>
      </c>
      <c r="G363" s="6">
        <v>0.9872619908870004</v>
      </c>
      <c r="H363" s="6">
        <v>-0.10684999929864794</v>
      </c>
      <c r="I363" s="7">
        <f>SUMPRODUCT(Weights!$A$12:$F$12,C363:H363)</f>
        <v>-0.33296985466220547</v>
      </c>
      <c r="J363" s="7"/>
      <c r="K363" s="44">
        <v>-8.5213559679315515E-2</v>
      </c>
      <c r="L363" s="49">
        <f t="shared" si="30"/>
        <v>-0.24775629498288995</v>
      </c>
      <c r="M363" s="50">
        <f t="shared" si="31"/>
        <v>0.24775629498288995</v>
      </c>
      <c r="N363" s="51">
        <f t="shared" si="32"/>
        <v>47</v>
      </c>
      <c r="O363" s="51"/>
      <c r="P363" s="45">
        <f t="shared" si="33"/>
        <v>358</v>
      </c>
      <c r="Q363" s="45">
        <f t="shared" si="34"/>
        <v>200</v>
      </c>
      <c r="R363" s="45">
        <f t="shared" si="35"/>
        <v>158</v>
      </c>
    </row>
    <row r="364" spans="1:18" x14ac:dyDescent="0.3">
      <c r="A364" s="1" t="s">
        <v>795</v>
      </c>
      <c r="B364" s="3" t="s">
        <v>351</v>
      </c>
      <c r="C364" s="6">
        <v>-0.6683399336814444</v>
      </c>
      <c r="D364" s="6">
        <v>-0.17386164390673237</v>
      </c>
      <c r="E364" s="6">
        <v>-0.23351267598200626</v>
      </c>
      <c r="F364" s="6">
        <v>-0.38560376610218944</v>
      </c>
      <c r="G364" s="6">
        <v>-6.540522330954017E-2</v>
      </c>
      <c r="H364" s="6">
        <v>-0.46866136299445765</v>
      </c>
      <c r="I364" s="7">
        <f>SUMPRODUCT(Weights!$A$12:$F$12,C364:H364)</f>
        <v>-0.33726488993125098</v>
      </c>
      <c r="J364" s="7"/>
      <c r="K364" s="44">
        <v>-0.35951214266585341</v>
      </c>
      <c r="L364" s="49">
        <f t="shared" si="30"/>
        <v>2.224725273460243E-2</v>
      </c>
      <c r="M364" s="50">
        <f t="shared" si="31"/>
        <v>2.224725273460243E-2</v>
      </c>
      <c r="N364" s="51">
        <f t="shared" si="32"/>
        <v>330</v>
      </c>
      <c r="O364" s="51"/>
      <c r="P364" s="45">
        <f t="shared" si="33"/>
        <v>359</v>
      </c>
      <c r="Q364" s="45">
        <f t="shared" si="34"/>
        <v>378</v>
      </c>
      <c r="R364" s="45">
        <f t="shared" si="35"/>
        <v>-19</v>
      </c>
    </row>
    <row r="365" spans="1:18" x14ac:dyDescent="0.3">
      <c r="A365" s="1" t="s">
        <v>862</v>
      </c>
      <c r="B365" s="3" t="s">
        <v>418</v>
      </c>
      <c r="C365" s="6">
        <v>-0.2899959351369602</v>
      </c>
      <c r="D365" s="6">
        <v>-0.31490399000467906</v>
      </c>
      <c r="E365" s="6">
        <v>-1.1223646750880265E-2</v>
      </c>
      <c r="F365" s="6">
        <v>-0.46000150064520923</v>
      </c>
      <c r="G365" s="6">
        <v>-0.63921852292790704</v>
      </c>
      <c r="H365" s="6">
        <v>-0.31117426034027518</v>
      </c>
      <c r="I365" s="7">
        <f>SUMPRODUCT(Weights!$A$12:$F$12,C365:H365)</f>
        <v>-0.34166403664321526</v>
      </c>
      <c r="J365" s="7"/>
      <c r="K365" s="44">
        <v>-0.32063066921600153</v>
      </c>
      <c r="L365" s="49">
        <f t="shared" si="30"/>
        <v>-2.1033367427213734E-2</v>
      </c>
      <c r="M365" s="50">
        <f t="shared" si="31"/>
        <v>2.1033367427213734E-2</v>
      </c>
      <c r="N365" s="51">
        <f t="shared" si="32"/>
        <v>337</v>
      </c>
      <c r="O365" s="51"/>
      <c r="P365" s="45">
        <f t="shared" si="33"/>
        <v>360</v>
      </c>
      <c r="Q365" s="45">
        <f t="shared" si="34"/>
        <v>362</v>
      </c>
      <c r="R365" s="45">
        <f t="shared" si="35"/>
        <v>-2</v>
      </c>
    </row>
    <row r="366" spans="1:18" x14ac:dyDescent="0.3">
      <c r="A366" s="1" t="s">
        <v>726</v>
      </c>
      <c r="B366" s="3" t="s">
        <v>284</v>
      </c>
      <c r="C366" s="6">
        <v>-0.72422924950585155</v>
      </c>
      <c r="D366" s="6">
        <v>-0.40504961991743005</v>
      </c>
      <c r="E366" s="6">
        <v>5.9227093721882895E-2</v>
      </c>
      <c r="F366" s="6">
        <v>-0.34368639415375024</v>
      </c>
      <c r="G366" s="6">
        <v>-0.12527208693778563</v>
      </c>
      <c r="H366" s="6">
        <v>-0.40130039109327242</v>
      </c>
      <c r="I366" s="7">
        <f>SUMPRODUCT(Weights!$A$12:$F$12,C366:H366)</f>
        <v>-0.344629840807119</v>
      </c>
      <c r="J366" s="7"/>
      <c r="K366" s="44">
        <v>-0.21937970912445065</v>
      </c>
      <c r="L366" s="49">
        <f t="shared" si="30"/>
        <v>-0.12525013168266835</v>
      </c>
      <c r="M366" s="50">
        <f t="shared" si="31"/>
        <v>0.12525013168266835</v>
      </c>
      <c r="N366" s="51">
        <f t="shared" si="32"/>
        <v>148</v>
      </c>
      <c r="O366" s="51"/>
      <c r="P366" s="45">
        <f t="shared" si="33"/>
        <v>361</v>
      </c>
      <c r="Q366" s="45">
        <f t="shared" si="34"/>
        <v>284</v>
      </c>
      <c r="R366" s="45">
        <f t="shared" si="35"/>
        <v>77</v>
      </c>
    </row>
    <row r="367" spans="1:18" x14ac:dyDescent="0.3">
      <c r="A367" s="1" t="s">
        <v>574</v>
      </c>
      <c r="B367" s="3" t="s">
        <v>132</v>
      </c>
      <c r="C367" s="6">
        <v>-0.75996328417865056</v>
      </c>
      <c r="D367" s="6">
        <v>-0.15541550790124034</v>
      </c>
      <c r="E367" s="6">
        <v>-1.2962914235817429</v>
      </c>
      <c r="F367" s="6">
        <v>-0.12499938878250916</v>
      </c>
      <c r="G367" s="6">
        <v>0.20269463620230699</v>
      </c>
      <c r="H367" s="6">
        <v>0.26277848390843844</v>
      </c>
      <c r="I367" s="7">
        <f>SUMPRODUCT(Weights!$A$12:$F$12,C367:H367)</f>
        <v>-0.34583730588855155</v>
      </c>
      <c r="J367" s="7"/>
      <c r="K367" s="44">
        <v>-0.14433926891556451</v>
      </c>
      <c r="L367" s="49">
        <f t="shared" si="30"/>
        <v>-0.20149803697298704</v>
      </c>
      <c r="M367" s="50">
        <f t="shared" si="31"/>
        <v>0.20149803697298704</v>
      </c>
      <c r="N367" s="51">
        <f t="shared" si="32"/>
        <v>77</v>
      </c>
      <c r="O367" s="51"/>
      <c r="P367" s="45">
        <f t="shared" si="33"/>
        <v>362</v>
      </c>
      <c r="Q367" s="45">
        <f t="shared" si="34"/>
        <v>235</v>
      </c>
      <c r="R367" s="45">
        <f t="shared" si="35"/>
        <v>127</v>
      </c>
    </row>
    <row r="368" spans="1:18" x14ac:dyDescent="0.3">
      <c r="A368" s="1" t="s">
        <v>811</v>
      </c>
      <c r="B368" s="3" t="s">
        <v>367</v>
      </c>
      <c r="C368" s="6">
        <v>0.12465537470062314</v>
      </c>
      <c r="D368" s="6">
        <v>-0.4548093411621692</v>
      </c>
      <c r="E368" s="6">
        <v>-0.46796827097761329</v>
      </c>
      <c r="F368" s="6">
        <v>-0.58904014062246901</v>
      </c>
      <c r="G368" s="6">
        <v>-0.74129885969899301</v>
      </c>
      <c r="H368" s="6">
        <v>0.17515073689848859</v>
      </c>
      <c r="I368" s="7">
        <f>SUMPRODUCT(Weights!$A$12:$F$12,C368:H368)</f>
        <v>-0.34771381732844514</v>
      </c>
      <c r="J368" s="7"/>
      <c r="K368" s="44">
        <v>-0.37663631013811844</v>
      </c>
      <c r="L368" s="49">
        <f t="shared" si="30"/>
        <v>2.8922492809673295E-2</v>
      </c>
      <c r="M368" s="50">
        <f t="shared" si="31"/>
        <v>2.8922492809673295E-2</v>
      </c>
      <c r="N368" s="51">
        <f t="shared" si="32"/>
        <v>318</v>
      </c>
      <c r="O368" s="51"/>
      <c r="P368" s="45">
        <f t="shared" si="33"/>
        <v>363</v>
      </c>
      <c r="Q368" s="45">
        <f t="shared" si="34"/>
        <v>382</v>
      </c>
      <c r="R368" s="45">
        <f t="shared" si="35"/>
        <v>-19</v>
      </c>
    </row>
    <row r="369" spans="1:18" x14ac:dyDescent="0.3">
      <c r="A369" s="1" t="s">
        <v>823</v>
      </c>
      <c r="B369" s="3" t="s">
        <v>379</v>
      </c>
      <c r="C369" s="6">
        <v>-0.66188155845433427</v>
      </c>
      <c r="D369" s="6">
        <v>0.23435208894711787</v>
      </c>
      <c r="E369" s="6">
        <v>-0.48468264328443234</v>
      </c>
      <c r="F369" s="6">
        <v>-0.3913565481086777</v>
      </c>
      <c r="G369" s="6">
        <v>-0.66268860708274113</v>
      </c>
      <c r="H369" s="6">
        <v>-0.17636387541194737</v>
      </c>
      <c r="I369" s="7">
        <f>SUMPRODUCT(Weights!$A$12:$F$12,C369:H369)</f>
        <v>-0.3535192786194496</v>
      </c>
      <c r="J369" s="7"/>
      <c r="K369" s="44">
        <v>-0.33120971239657238</v>
      </c>
      <c r="L369" s="49">
        <f t="shared" si="30"/>
        <v>-2.230956622287722E-2</v>
      </c>
      <c r="M369" s="50">
        <f t="shared" si="31"/>
        <v>2.230956622287722E-2</v>
      </c>
      <c r="N369" s="51">
        <f t="shared" si="32"/>
        <v>329</v>
      </c>
      <c r="O369" s="51"/>
      <c r="P369" s="45">
        <f t="shared" si="33"/>
        <v>364</v>
      </c>
      <c r="Q369" s="45">
        <f t="shared" si="34"/>
        <v>369</v>
      </c>
      <c r="R369" s="45">
        <f t="shared" si="35"/>
        <v>-5</v>
      </c>
    </row>
    <row r="370" spans="1:18" x14ac:dyDescent="0.3">
      <c r="A370" s="1" t="s">
        <v>735</v>
      </c>
      <c r="B370" s="3" t="s">
        <v>293</v>
      </c>
      <c r="C370" s="6">
        <v>-0.79049218479755945</v>
      </c>
      <c r="D370" s="6">
        <v>-0.15014165845581021</v>
      </c>
      <c r="E370" s="6">
        <v>-0.2152154831272976</v>
      </c>
      <c r="F370" s="6">
        <v>-0.31224282456008579</v>
      </c>
      <c r="G370" s="6">
        <v>-0.42926470436687048</v>
      </c>
      <c r="H370" s="6">
        <v>-7.4226382110365641E-2</v>
      </c>
      <c r="I370" s="7">
        <f>SUMPRODUCT(Weights!$A$12:$F$12,C370:H370)</f>
        <v>-0.35466999989785286</v>
      </c>
      <c r="J370" s="7"/>
      <c r="K370" s="44">
        <v>-0.43546771364918413</v>
      </c>
      <c r="L370" s="49">
        <f t="shared" si="30"/>
        <v>8.0797713751331268E-2</v>
      </c>
      <c r="M370" s="50">
        <f t="shared" si="31"/>
        <v>8.0797713751331268E-2</v>
      </c>
      <c r="N370" s="51">
        <f t="shared" si="32"/>
        <v>210</v>
      </c>
      <c r="O370" s="51"/>
      <c r="P370" s="45">
        <f t="shared" si="33"/>
        <v>365</v>
      </c>
      <c r="Q370" s="45">
        <f t="shared" si="34"/>
        <v>395</v>
      </c>
      <c r="R370" s="45">
        <f t="shared" si="35"/>
        <v>-30</v>
      </c>
    </row>
    <row r="371" spans="1:18" x14ac:dyDescent="0.3">
      <c r="A371" s="1" t="s">
        <v>747</v>
      </c>
      <c r="B371" s="3" t="s">
        <v>305</v>
      </c>
      <c r="C371" s="6">
        <v>-0.93740503125174857</v>
      </c>
      <c r="D371" s="6">
        <v>-7.2504222235774407E-3</v>
      </c>
      <c r="E371" s="6">
        <v>-0.29072173562197773</v>
      </c>
      <c r="F371" s="6">
        <v>-0.29744466561322369</v>
      </c>
      <c r="G371" s="6">
        <v>-0.34783936691168416</v>
      </c>
      <c r="H371" s="6">
        <v>-0.15535298099341843</v>
      </c>
      <c r="I371" s="7">
        <f>SUMPRODUCT(Weights!$A$12:$F$12,C371:H371)</f>
        <v>-0.35973948729710103</v>
      </c>
      <c r="J371" s="7"/>
      <c r="K371" s="44">
        <v>-0.34332964507737573</v>
      </c>
      <c r="L371" s="49">
        <f t="shared" si="30"/>
        <v>-1.6409842219725301E-2</v>
      </c>
      <c r="M371" s="50">
        <f t="shared" si="31"/>
        <v>1.6409842219725301E-2</v>
      </c>
      <c r="N371" s="51">
        <f t="shared" si="32"/>
        <v>352</v>
      </c>
      <c r="O371" s="51"/>
      <c r="P371" s="45">
        <f t="shared" si="33"/>
        <v>366</v>
      </c>
      <c r="Q371" s="45">
        <f t="shared" si="34"/>
        <v>374</v>
      </c>
      <c r="R371" s="45">
        <f t="shared" si="35"/>
        <v>-8</v>
      </c>
    </row>
    <row r="372" spans="1:18" x14ac:dyDescent="0.3">
      <c r="A372" s="1" t="s">
        <v>901</v>
      </c>
      <c r="B372" s="3" t="s">
        <v>457</v>
      </c>
      <c r="C372" s="6">
        <v>-1.0732022754979533</v>
      </c>
      <c r="D372" s="6">
        <v>-8.3186596953170044E-2</v>
      </c>
      <c r="E372" s="6">
        <v>-0.22262511351147934</v>
      </c>
      <c r="F372" s="6">
        <v>-0.57329627037538577</v>
      </c>
      <c r="G372" s="6">
        <v>3.0534534265025004E-2</v>
      </c>
      <c r="H372" s="6">
        <v>0.10985848395691307</v>
      </c>
      <c r="I372" s="7">
        <f>SUMPRODUCT(Weights!$A$12:$F$12,C372:H372)</f>
        <v>-0.36376476705657868</v>
      </c>
      <c r="J372" s="7"/>
      <c r="K372" s="44">
        <v>-0.32504016423326099</v>
      </c>
      <c r="L372" s="49">
        <f t="shared" si="30"/>
        <v>-3.8724602823317689E-2</v>
      </c>
      <c r="M372" s="50">
        <f t="shared" si="31"/>
        <v>3.8724602823317689E-2</v>
      </c>
      <c r="N372" s="51">
        <f t="shared" si="32"/>
        <v>301</v>
      </c>
      <c r="O372" s="51"/>
      <c r="P372" s="45">
        <f t="shared" si="33"/>
        <v>367</v>
      </c>
      <c r="Q372" s="45">
        <f t="shared" si="34"/>
        <v>364</v>
      </c>
      <c r="R372" s="45">
        <f t="shared" si="35"/>
        <v>3</v>
      </c>
    </row>
    <row r="373" spans="1:18" x14ac:dyDescent="0.3">
      <c r="A373" s="1" t="s">
        <v>871</v>
      </c>
      <c r="B373" s="3" t="s">
        <v>427</v>
      </c>
      <c r="C373" s="6">
        <v>-0.97459555667459474</v>
      </c>
      <c r="D373" s="6">
        <v>-0.28118251191135513</v>
      </c>
      <c r="E373" s="6">
        <v>-0.10410882338796068</v>
      </c>
      <c r="F373" s="6">
        <v>-0.2987529974391242</v>
      </c>
      <c r="G373" s="6">
        <v>2.9691130388094011E-2</v>
      </c>
      <c r="H373" s="6">
        <v>-0.43281364040453713</v>
      </c>
      <c r="I373" s="7">
        <f>SUMPRODUCT(Weights!$A$12:$F$12,C373:H373)</f>
        <v>-0.36535023119544852</v>
      </c>
      <c r="J373" s="7"/>
      <c r="K373" s="44">
        <v>-0.29141529582297027</v>
      </c>
      <c r="L373" s="49">
        <f t="shared" si="30"/>
        <v>-7.393493537247825E-2</v>
      </c>
      <c r="M373" s="50">
        <f t="shared" si="31"/>
        <v>7.393493537247825E-2</v>
      </c>
      <c r="N373" s="51">
        <f t="shared" si="32"/>
        <v>216</v>
      </c>
      <c r="O373" s="51"/>
      <c r="P373" s="45">
        <f t="shared" si="33"/>
        <v>368</v>
      </c>
      <c r="Q373" s="45">
        <f t="shared" si="34"/>
        <v>346</v>
      </c>
      <c r="R373" s="45">
        <f t="shared" si="35"/>
        <v>22</v>
      </c>
    </row>
    <row r="374" spans="1:18" x14ac:dyDescent="0.3">
      <c r="A374" s="1" t="s">
        <v>565</v>
      </c>
      <c r="B374" s="3" t="s">
        <v>123</v>
      </c>
      <c r="C374" s="6">
        <v>-0.8025588487591262</v>
      </c>
      <c r="D374" s="6">
        <v>-0.1654249956695697</v>
      </c>
      <c r="E374" s="6">
        <v>0.18552623669685564</v>
      </c>
      <c r="F374" s="6">
        <v>-0.40239716857480401</v>
      </c>
      <c r="G374" s="6">
        <v>-0.41495253511648494</v>
      </c>
      <c r="H374" s="6">
        <v>-0.62705102472586871</v>
      </c>
      <c r="I374" s="7">
        <f>SUMPRODUCT(Weights!$A$12:$F$12,C374:H374)</f>
        <v>-0.37119524983623126</v>
      </c>
      <c r="J374" s="7"/>
      <c r="K374" s="44">
        <v>-0.36842502657695408</v>
      </c>
      <c r="L374" s="49">
        <f t="shared" si="30"/>
        <v>-2.7702232592771714E-3</v>
      </c>
      <c r="M374" s="50">
        <f t="shared" si="31"/>
        <v>2.7702232592771714E-3</v>
      </c>
      <c r="N374" s="51">
        <f t="shared" si="32"/>
        <v>394</v>
      </c>
      <c r="O374" s="51"/>
      <c r="P374" s="45">
        <f t="shared" si="33"/>
        <v>369</v>
      </c>
      <c r="Q374" s="45">
        <f t="shared" si="34"/>
        <v>380</v>
      </c>
      <c r="R374" s="45">
        <f t="shared" si="35"/>
        <v>-11</v>
      </c>
    </row>
    <row r="375" spans="1:18" x14ac:dyDescent="0.3">
      <c r="A375" s="1" t="s">
        <v>884</v>
      </c>
      <c r="B375" s="3" t="s">
        <v>440</v>
      </c>
      <c r="C375" s="6">
        <v>-0.3748870131632337</v>
      </c>
      <c r="D375" s="6">
        <v>-6.3285505325715058E-2</v>
      </c>
      <c r="E375" s="6">
        <v>-0.14200513758487976</v>
      </c>
      <c r="F375" s="6">
        <v>-0.25965486631559803</v>
      </c>
      <c r="G375" s="6">
        <v>-1.2173860992889589</v>
      </c>
      <c r="H375" s="6">
        <v>-0.30623301119967572</v>
      </c>
      <c r="I375" s="7">
        <f>SUMPRODUCT(Weights!$A$12:$F$12,C375:H375)</f>
        <v>-0.37409746361195273</v>
      </c>
      <c r="J375" s="7"/>
      <c r="K375" s="44">
        <v>-0.25227715090728103</v>
      </c>
      <c r="L375" s="49">
        <f t="shared" si="30"/>
        <v>-0.1218203127046717</v>
      </c>
      <c r="M375" s="50">
        <f t="shared" si="31"/>
        <v>0.1218203127046717</v>
      </c>
      <c r="N375" s="51">
        <f t="shared" si="32"/>
        <v>152</v>
      </c>
      <c r="O375" s="51"/>
      <c r="P375" s="45">
        <f t="shared" si="33"/>
        <v>370</v>
      </c>
      <c r="Q375" s="45">
        <f t="shared" si="34"/>
        <v>311</v>
      </c>
      <c r="R375" s="45">
        <f t="shared" si="35"/>
        <v>59</v>
      </c>
    </row>
    <row r="376" spans="1:18" x14ac:dyDescent="0.3">
      <c r="A376" s="1" t="s">
        <v>721</v>
      </c>
      <c r="B376" s="3" t="s">
        <v>279</v>
      </c>
      <c r="C376" s="6">
        <v>-0.30412657404621868</v>
      </c>
      <c r="D376" s="6">
        <v>-2.8774048773864233E-2</v>
      </c>
      <c r="E376" s="6">
        <v>0.45591873794607135</v>
      </c>
      <c r="F376" s="6">
        <v>-0.43801054203813083</v>
      </c>
      <c r="G376" s="6">
        <v>-1.4140680544368396</v>
      </c>
      <c r="H376" s="6">
        <v>-0.76408699633136268</v>
      </c>
      <c r="I376" s="7">
        <f>SUMPRODUCT(Weights!$A$12:$F$12,C376:H376)</f>
        <v>-0.37431333007839424</v>
      </c>
      <c r="J376" s="7"/>
      <c r="K376" s="44">
        <v>-0.24203905241704204</v>
      </c>
      <c r="L376" s="49">
        <f t="shared" si="30"/>
        <v>-0.13227427766135219</v>
      </c>
      <c r="M376" s="50">
        <f t="shared" si="31"/>
        <v>0.13227427766135219</v>
      </c>
      <c r="N376" s="51">
        <f t="shared" si="32"/>
        <v>135</v>
      </c>
      <c r="O376" s="51"/>
      <c r="P376" s="45">
        <f t="shared" si="33"/>
        <v>371</v>
      </c>
      <c r="Q376" s="45">
        <f t="shared" si="34"/>
        <v>298</v>
      </c>
      <c r="R376" s="45">
        <f t="shared" si="35"/>
        <v>73</v>
      </c>
    </row>
    <row r="377" spans="1:18" x14ac:dyDescent="0.3">
      <c r="A377" s="1" t="s">
        <v>768</v>
      </c>
      <c r="B377" s="3" t="s">
        <v>324</v>
      </c>
      <c r="C377" s="6">
        <v>-0.80467338232480401</v>
      </c>
      <c r="D377" s="6">
        <v>3.0081148327104894E-2</v>
      </c>
      <c r="E377" s="6">
        <v>-0.13209383594552165</v>
      </c>
      <c r="F377" s="6">
        <v>-0.48539625373605083</v>
      </c>
      <c r="G377" s="6">
        <v>-0.43383387955171998</v>
      </c>
      <c r="H377" s="6">
        <v>-0.40321446331890848</v>
      </c>
      <c r="I377" s="7">
        <f>SUMPRODUCT(Weights!$A$12:$F$12,C377:H377)</f>
        <v>-0.37720830120322713</v>
      </c>
      <c r="J377" s="7"/>
      <c r="K377" s="44">
        <v>-0.25256787531510544</v>
      </c>
      <c r="L377" s="49">
        <f t="shared" si="30"/>
        <v>-0.12464042588812169</v>
      </c>
      <c r="M377" s="50">
        <f t="shared" si="31"/>
        <v>0.12464042588812169</v>
      </c>
      <c r="N377" s="51">
        <f t="shared" si="32"/>
        <v>149</v>
      </c>
      <c r="O377" s="51"/>
      <c r="P377" s="45">
        <f t="shared" si="33"/>
        <v>372</v>
      </c>
      <c r="Q377" s="45">
        <f t="shared" si="34"/>
        <v>312</v>
      </c>
      <c r="R377" s="45">
        <f t="shared" si="35"/>
        <v>60</v>
      </c>
    </row>
    <row r="378" spans="1:18" x14ac:dyDescent="0.3">
      <c r="A378" s="1" t="s">
        <v>896</v>
      </c>
      <c r="B378" s="3" t="s">
        <v>452</v>
      </c>
      <c r="C378" s="6">
        <v>-1.040103430026257</v>
      </c>
      <c r="D378" s="6">
        <v>-7.0888062344066083E-3</v>
      </c>
      <c r="E378" s="6">
        <v>-0.29271356896886158</v>
      </c>
      <c r="F378" s="6">
        <v>-0.56479768539836051</v>
      </c>
      <c r="G378" s="6">
        <v>9.5951074079929366E-2</v>
      </c>
      <c r="H378" s="6">
        <v>-0.29534368880912948</v>
      </c>
      <c r="I378" s="7">
        <f>SUMPRODUCT(Weights!$A$12:$F$12,C378:H378)</f>
        <v>-0.38144672744605762</v>
      </c>
      <c r="J378" s="7"/>
      <c r="K378" s="44">
        <v>-0.27261668807219924</v>
      </c>
      <c r="L378" s="49">
        <f t="shared" si="30"/>
        <v>-0.10883003937385838</v>
      </c>
      <c r="M378" s="50">
        <f t="shared" si="31"/>
        <v>0.10883003937385838</v>
      </c>
      <c r="N378" s="51">
        <f t="shared" si="32"/>
        <v>164</v>
      </c>
      <c r="O378" s="51"/>
      <c r="P378" s="45">
        <f t="shared" si="33"/>
        <v>373</v>
      </c>
      <c r="Q378" s="45">
        <f t="shared" si="34"/>
        <v>330</v>
      </c>
      <c r="R378" s="45">
        <f t="shared" si="35"/>
        <v>43</v>
      </c>
    </row>
    <row r="379" spans="1:18" x14ac:dyDescent="0.3">
      <c r="A379" s="1" t="s">
        <v>638</v>
      </c>
      <c r="B379" s="3" t="s">
        <v>196</v>
      </c>
      <c r="C379" s="6">
        <v>-0.87374931299605274</v>
      </c>
      <c r="D379" s="6">
        <v>-0.13859458441556433</v>
      </c>
      <c r="E379" s="6">
        <v>-0.58324791407774179</v>
      </c>
      <c r="F379" s="6">
        <v>-0.51142396335343765</v>
      </c>
      <c r="G379" s="6">
        <v>5.0591065177917088E-2</v>
      </c>
      <c r="H379" s="6">
        <v>2.6761054463444317E-2</v>
      </c>
      <c r="I379" s="7">
        <f>SUMPRODUCT(Weights!$A$12:$F$12,C379:H379)</f>
        <v>-0.38197599404164023</v>
      </c>
      <c r="J379" s="7"/>
      <c r="K379" s="44">
        <v>-0.31287990931605159</v>
      </c>
      <c r="L379" s="49">
        <f t="shared" si="30"/>
        <v>-6.9096084725588647E-2</v>
      </c>
      <c r="M379" s="50">
        <f t="shared" si="31"/>
        <v>6.9096084725588647E-2</v>
      </c>
      <c r="N379" s="51">
        <f t="shared" si="32"/>
        <v>226</v>
      </c>
      <c r="O379" s="51"/>
      <c r="P379" s="45">
        <f t="shared" si="33"/>
        <v>374</v>
      </c>
      <c r="Q379" s="45">
        <f t="shared" si="34"/>
        <v>358</v>
      </c>
      <c r="R379" s="45">
        <f t="shared" si="35"/>
        <v>16</v>
      </c>
    </row>
    <row r="380" spans="1:18" x14ac:dyDescent="0.3">
      <c r="A380" s="1" t="s">
        <v>657</v>
      </c>
      <c r="B380" s="3" t="s">
        <v>215</v>
      </c>
      <c r="C380" s="6">
        <v>-0.77012131320374688</v>
      </c>
      <c r="D380" s="6">
        <v>7.6067099942714128E-2</v>
      </c>
      <c r="E380" s="6">
        <v>-0.23401045624350247</v>
      </c>
      <c r="F380" s="6">
        <v>-0.756321392732064</v>
      </c>
      <c r="G380" s="6">
        <v>-0.24686331217581353</v>
      </c>
      <c r="H380" s="6">
        <v>-0.20060841032624729</v>
      </c>
      <c r="I380" s="7">
        <f>SUMPRODUCT(Weights!$A$12:$F$12,C380:H380)</f>
        <v>-0.38226702749414149</v>
      </c>
      <c r="J380" s="7"/>
      <c r="K380" s="44">
        <v>-0.27690633576785545</v>
      </c>
      <c r="L380" s="49">
        <f t="shared" si="30"/>
        <v>-0.10536069172628604</v>
      </c>
      <c r="M380" s="50">
        <f t="shared" si="31"/>
        <v>0.10536069172628604</v>
      </c>
      <c r="N380" s="51">
        <f t="shared" si="32"/>
        <v>172</v>
      </c>
      <c r="O380" s="51"/>
      <c r="P380" s="45">
        <f t="shared" si="33"/>
        <v>375</v>
      </c>
      <c r="Q380" s="45">
        <f t="shared" si="34"/>
        <v>335</v>
      </c>
      <c r="R380" s="45">
        <f t="shared" si="35"/>
        <v>40</v>
      </c>
    </row>
    <row r="381" spans="1:18" x14ac:dyDescent="0.3">
      <c r="A381" s="1" t="s">
        <v>737</v>
      </c>
      <c r="B381" s="3" t="s">
        <v>295</v>
      </c>
      <c r="C381" s="6">
        <v>-0.69206312336772791</v>
      </c>
      <c r="D381" s="6">
        <v>-0.23809753533406988</v>
      </c>
      <c r="E381" s="6">
        <v>-0.12685388085836016</v>
      </c>
      <c r="F381" s="6">
        <v>-0.45482337550458646</v>
      </c>
      <c r="G381" s="6">
        <v>-0.22623945595147152</v>
      </c>
      <c r="H381" s="6">
        <v>-0.57509537788698895</v>
      </c>
      <c r="I381" s="7">
        <f>SUMPRODUCT(Weights!$A$12:$F$12,C381:H381)</f>
        <v>-0.38747034515145046</v>
      </c>
      <c r="J381" s="7"/>
      <c r="K381" s="44">
        <v>-0.37873236189911269</v>
      </c>
      <c r="L381" s="49">
        <f t="shared" si="30"/>
        <v>-8.7379832523377665E-3</v>
      </c>
      <c r="M381" s="50">
        <f t="shared" si="31"/>
        <v>8.7379832523377665E-3</v>
      </c>
      <c r="N381" s="51">
        <f t="shared" si="32"/>
        <v>371</v>
      </c>
      <c r="O381" s="51"/>
      <c r="P381" s="45">
        <f t="shared" si="33"/>
        <v>376</v>
      </c>
      <c r="Q381" s="45">
        <f t="shared" si="34"/>
        <v>383</v>
      </c>
      <c r="R381" s="45">
        <f t="shared" si="35"/>
        <v>-7</v>
      </c>
    </row>
    <row r="382" spans="1:18" x14ac:dyDescent="0.3">
      <c r="A382" s="1" t="s">
        <v>681</v>
      </c>
      <c r="B382" s="3" t="s">
        <v>239</v>
      </c>
      <c r="C382" s="6">
        <v>-0.60473924169920712</v>
      </c>
      <c r="D382" s="6">
        <v>5.9367167561930334E-2</v>
      </c>
      <c r="E382" s="6">
        <v>-0.11624699166660409</v>
      </c>
      <c r="F382" s="6">
        <v>-0.46916153638277142</v>
      </c>
      <c r="G382" s="6">
        <v>-1.2346192764752013</v>
      </c>
      <c r="H382" s="6">
        <v>0.13595560448333302</v>
      </c>
      <c r="I382" s="7">
        <f>SUMPRODUCT(Weights!$A$12:$F$12,C382:H382)</f>
        <v>-0.39194110187694708</v>
      </c>
      <c r="J382" s="7"/>
      <c r="K382" s="44">
        <v>-0.38990919864524004</v>
      </c>
      <c r="L382" s="49">
        <f t="shared" si="30"/>
        <v>-2.031903231707044E-3</v>
      </c>
      <c r="M382" s="50">
        <f t="shared" si="31"/>
        <v>2.031903231707044E-3</v>
      </c>
      <c r="N382" s="51">
        <f t="shared" si="32"/>
        <v>397</v>
      </c>
      <c r="O382" s="51"/>
      <c r="P382" s="45">
        <f t="shared" si="33"/>
        <v>377</v>
      </c>
      <c r="Q382" s="45">
        <f t="shared" si="34"/>
        <v>387</v>
      </c>
      <c r="R382" s="45">
        <f t="shared" si="35"/>
        <v>-10</v>
      </c>
    </row>
    <row r="383" spans="1:18" x14ac:dyDescent="0.3">
      <c r="A383" s="1" t="s">
        <v>518</v>
      </c>
      <c r="B383" s="3" t="s">
        <v>80</v>
      </c>
      <c r="C383" s="6">
        <v>-0.9678755386809017</v>
      </c>
      <c r="D383" s="6">
        <v>1.2472584911663157E-2</v>
      </c>
      <c r="E383" s="6">
        <v>-5.7775975983625563E-2</v>
      </c>
      <c r="F383" s="6">
        <v>-0.12074086300979955</v>
      </c>
      <c r="G383" s="6">
        <v>-1.2597211191977915</v>
      </c>
      <c r="H383" s="6">
        <v>0.17578956013335967</v>
      </c>
      <c r="I383" s="7">
        <f>SUMPRODUCT(Weights!$A$12:$F$12,C383:H383)</f>
        <v>-0.39527437161968421</v>
      </c>
      <c r="J383" s="7"/>
      <c r="K383" s="44">
        <v>-0.29623191228485446</v>
      </c>
      <c r="L383" s="49">
        <f t="shared" si="30"/>
        <v>-9.9042459334829747E-2</v>
      </c>
      <c r="M383" s="50">
        <f t="shared" si="31"/>
        <v>9.9042459334829747E-2</v>
      </c>
      <c r="N383" s="51">
        <f t="shared" si="32"/>
        <v>181</v>
      </c>
      <c r="O383" s="51"/>
      <c r="P383" s="45">
        <f t="shared" si="33"/>
        <v>378</v>
      </c>
      <c r="Q383" s="45">
        <f t="shared" si="34"/>
        <v>351</v>
      </c>
      <c r="R383" s="45">
        <f t="shared" si="35"/>
        <v>27</v>
      </c>
    </row>
    <row r="384" spans="1:18" x14ac:dyDescent="0.3">
      <c r="A384" s="1" t="s">
        <v>684</v>
      </c>
      <c r="B384" s="3" t="s">
        <v>242</v>
      </c>
      <c r="C384" s="6">
        <v>-0.72502943251880558</v>
      </c>
      <c r="D384" s="6">
        <v>4.3322629224257336E-2</v>
      </c>
      <c r="E384" s="6">
        <v>-0.27924342390273638</v>
      </c>
      <c r="F384" s="6">
        <v>-0.22267530982236061</v>
      </c>
      <c r="G384" s="6">
        <v>-0.97171659094656548</v>
      </c>
      <c r="H384" s="6">
        <v>-0.28179501070224855</v>
      </c>
      <c r="I384" s="7">
        <f>SUMPRODUCT(Weights!$A$12:$F$12,C384:H384)</f>
        <v>-0.39669992592100195</v>
      </c>
      <c r="J384" s="7"/>
      <c r="K384" s="44">
        <v>-0.4380192087102649</v>
      </c>
      <c r="L384" s="49">
        <f t="shared" si="30"/>
        <v>4.1319282789262946E-2</v>
      </c>
      <c r="M384" s="50">
        <f t="shared" si="31"/>
        <v>4.1319282789262946E-2</v>
      </c>
      <c r="N384" s="51">
        <f t="shared" si="32"/>
        <v>298</v>
      </c>
      <c r="O384" s="51"/>
      <c r="P384" s="45">
        <f t="shared" si="33"/>
        <v>379</v>
      </c>
      <c r="Q384" s="45">
        <f t="shared" si="34"/>
        <v>396</v>
      </c>
      <c r="R384" s="45">
        <f t="shared" si="35"/>
        <v>-17</v>
      </c>
    </row>
    <row r="385" spans="1:18" x14ac:dyDescent="0.3">
      <c r="A385" s="1" t="s">
        <v>593</v>
      </c>
      <c r="B385" s="3" t="s">
        <v>151</v>
      </c>
      <c r="C385" s="6">
        <v>-1.080990596145234</v>
      </c>
      <c r="D385" s="6">
        <v>-0.60724171453084019</v>
      </c>
      <c r="E385" s="6">
        <v>-0.25363270194544923</v>
      </c>
      <c r="F385" s="6">
        <v>-0.50765390737936111</v>
      </c>
      <c r="G385" s="6">
        <v>0.12174671626902778</v>
      </c>
      <c r="H385" s="6">
        <v>0.62136330656304883</v>
      </c>
      <c r="I385" s="7">
        <f>SUMPRODUCT(Weights!$A$12:$F$12,C385:H385)</f>
        <v>-0.3968238108062454</v>
      </c>
      <c r="J385" s="7"/>
      <c r="K385" s="44">
        <v>-0.24981132823910734</v>
      </c>
      <c r="L385" s="49">
        <f t="shared" si="30"/>
        <v>-0.14701248256713806</v>
      </c>
      <c r="M385" s="50">
        <f t="shared" si="31"/>
        <v>0.14701248256713806</v>
      </c>
      <c r="N385" s="51">
        <f t="shared" si="32"/>
        <v>120</v>
      </c>
      <c r="O385" s="51"/>
      <c r="P385" s="45">
        <f t="shared" si="33"/>
        <v>380</v>
      </c>
      <c r="Q385" s="45">
        <f t="shared" si="34"/>
        <v>308</v>
      </c>
      <c r="R385" s="45">
        <f t="shared" si="35"/>
        <v>72</v>
      </c>
    </row>
    <row r="386" spans="1:18" x14ac:dyDescent="0.3">
      <c r="A386" s="1" t="s">
        <v>590</v>
      </c>
      <c r="B386" s="3" t="s">
        <v>148</v>
      </c>
      <c r="C386" s="6">
        <v>-0.49091406200071375</v>
      </c>
      <c r="D386" s="6">
        <v>-0.45907230204054483</v>
      </c>
      <c r="E386" s="6">
        <v>-0.27266456984906701</v>
      </c>
      <c r="F386" s="6">
        <v>-0.61903853786875263</v>
      </c>
      <c r="G386" s="6">
        <v>-0.18405205009748304</v>
      </c>
      <c r="H386" s="6">
        <v>-0.23636634518050686</v>
      </c>
      <c r="I386" s="7">
        <f>SUMPRODUCT(Weights!$A$12:$F$12,C386:H386)</f>
        <v>-0.40594910789203548</v>
      </c>
      <c r="J386" s="7"/>
      <c r="K386" s="44">
        <v>-0.41156858778839966</v>
      </c>
      <c r="L386" s="49">
        <f t="shared" si="30"/>
        <v>5.6194798963641879E-3</v>
      </c>
      <c r="M386" s="50">
        <f t="shared" si="31"/>
        <v>5.6194798963641879E-3</v>
      </c>
      <c r="N386" s="51">
        <f t="shared" si="32"/>
        <v>385</v>
      </c>
      <c r="O386" s="51"/>
      <c r="P386" s="45">
        <f t="shared" si="33"/>
        <v>381</v>
      </c>
      <c r="Q386" s="45">
        <f t="shared" si="34"/>
        <v>392</v>
      </c>
      <c r="R386" s="45">
        <f t="shared" si="35"/>
        <v>-11</v>
      </c>
    </row>
    <row r="387" spans="1:18" x14ac:dyDescent="0.3">
      <c r="A387" s="1" t="s">
        <v>596</v>
      </c>
      <c r="B387" s="3" t="s">
        <v>154</v>
      </c>
      <c r="C387" s="6">
        <v>-0.48557579339025225</v>
      </c>
      <c r="D387" s="6">
        <v>-0.16367514920791026</v>
      </c>
      <c r="E387" s="6">
        <v>-5.2594431599096783E-3</v>
      </c>
      <c r="F387" s="6">
        <v>-0.7959901429873808</v>
      </c>
      <c r="G387" s="6">
        <v>-1.0134939266703005</v>
      </c>
      <c r="H387" s="6">
        <v>0.34118434013444532</v>
      </c>
      <c r="I387" s="7">
        <f>SUMPRODUCT(Weights!$A$12:$F$12,C387:H387)</f>
        <v>-0.40774278857819563</v>
      </c>
      <c r="J387" s="7"/>
      <c r="K387" s="44">
        <v>-0.38707185144221129</v>
      </c>
      <c r="L387" s="49">
        <f t="shared" si="30"/>
        <v>-2.0670937135984335E-2</v>
      </c>
      <c r="M387" s="50">
        <f t="shared" si="31"/>
        <v>2.0670937135984335E-2</v>
      </c>
      <c r="N387" s="51">
        <f t="shared" si="32"/>
        <v>342</v>
      </c>
      <c r="O387" s="51"/>
      <c r="P387" s="45">
        <f t="shared" si="33"/>
        <v>382</v>
      </c>
      <c r="Q387" s="45">
        <f t="shared" si="34"/>
        <v>386</v>
      </c>
      <c r="R387" s="45">
        <f t="shared" si="35"/>
        <v>-4</v>
      </c>
    </row>
    <row r="388" spans="1:18" x14ac:dyDescent="0.3">
      <c r="A388" s="1" t="s">
        <v>687</v>
      </c>
      <c r="B388" s="3" t="s">
        <v>245</v>
      </c>
      <c r="C388" s="6">
        <v>-0.31404144765949893</v>
      </c>
      <c r="D388" s="6">
        <v>-1.1761878794398484</v>
      </c>
      <c r="E388" s="6">
        <v>3.7470809429978588E-2</v>
      </c>
      <c r="F388" s="6">
        <v>-0.37113596660388892</v>
      </c>
      <c r="G388" s="6">
        <v>-5.6210592270752618E-2</v>
      </c>
      <c r="H388" s="6">
        <v>-0.3729777248535906</v>
      </c>
      <c r="I388" s="7">
        <f>SUMPRODUCT(Weights!$A$12:$F$12,C388:H388)</f>
        <v>-0.41238179865212243</v>
      </c>
      <c r="J388" s="7"/>
      <c r="K388" s="44">
        <v>-0.33497247878879072</v>
      </c>
      <c r="L388" s="49">
        <f t="shared" si="30"/>
        <v>-7.7409319863331716E-2</v>
      </c>
      <c r="M388" s="50">
        <f t="shared" si="31"/>
        <v>7.7409319863331716E-2</v>
      </c>
      <c r="N388" s="51">
        <f t="shared" si="32"/>
        <v>212</v>
      </c>
      <c r="O388" s="51"/>
      <c r="P388" s="45">
        <f t="shared" si="33"/>
        <v>383</v>
      </c>
      <c r="Q388" s="45">
        <f t="shared" si="34"/>
        <v>372</v>
      </c>
      <c r="R388" s="45">
        <f t="shared" si="35"/>
        <v>11</v>
      </c>
    </row>
    <row r="389" spans="1:18" x14ac:dyDescent="0.3">
      <c r="A389" s="1" t="s">
        <v>702</v>
      </c>
      <c r="B389" s="3" t="s">
        <v>260</v>
      </c>
      <c r="C389" s="6">
        <v>-1.001898965384687</v>
      </c>
      <c r="D389" s="6">
        <v>-0.14754673574082858</v>
      </c>
      <c r="E389" s="6">
        <v>-2.6511769577323881E-3</v>
      </c>
      <c r="F389" s="6">
        <v>-0.64947035444230272</v>
      </c>
      <c r="G389" s="6">
        <v>-4.0234273359434192E-2</v>
      </c>
      <c r="H389" s="6">
        <v>-0.50385265005495627</v>
      </c>
      <c r="I389" s="7">
        <f>SUMPRODUCT(Weights!$A$12:$F$12,C389:H389)</f>
        <v>-0.41660129366663429</v>
      </c>
      <c r="J389" s="7"/>
      <c r="K389" s="44">
        <v>-0.34379058585772304</v>
      </c>
      <c r="L389" s="49">
        <f t="shared" si="30"/>
        <v>-7.2810707808911246E-2</v>
      </c>
      <c r="M389" s="50">
        <f t="shared" si="31"/>
        <v>7.2810707808911246E-2</v>
      </c>
      <c r="N389" s="51">
        <f t="shared" si="32"/>
        <v>218</v>
      </c>
      <c r="O389" s="51"/>
      <c r="P389" s="45">
        <f t="shared" si="33"/>
        <v>384</v>
      </c>
      <c r="Q389" s="45">
        <f t="shared" si="34"/>
        <v>375</v>
      </c>
      <c r="R389" s="45">
        <f t="shared" si="35"/>
        <v>9</v>
      </c>
    </row>
    <row r="390" spans="1:18" x14ac:dyDescent="0.3">
      <c r="A390" s="1" t="s">
        <v>833</v>
      </c>
      <c r="B390" s="3" t="s">
        <v>389</v>
      </c>
      <c r="C390" s="6">
        <v>-0.74805168092268137</v>
      </c>
      <c r="D390" s="6">
        <v>-0.1646674851678836</v>
      </c>
      <c r="E390" s="6">
        <v>0.43846519263053407</v>
      </c>
      <c r="F390" s="6">
        <v>-0.67221855343263237</v>
      </c>
      <c r="G390" s="6">
        <v>-1.5337792979498239</v>
      </c>
      <c r="H390" s="6">
        <v>0.58660956332242054</v>
      </c>
      <c r="I390" s="7">
        <f>SUMPRODUCT(Weights!$A$12:$F$12,C390:H390)</f>
        <v>-0.42262370337029093</v>
      </c>
      <c r="J390" s="7"/>
      <c r="K390" s="44">
        <v>5.7851262151144445E-2</v>
      </c>
      <c r="L390" s="49">
        <f t="shared" ref="L390:L408" si="36">I390-K390</f>
        <v>-0.48047496552143537</v>
      </c>
      <c r="M390" s="50">
        <f t="shared" ref="M390:M408" si="37">ABS(L390)</f>
        <v>0.48047496552143537</v>
      </c>
      <c r="N390" s="51">
        <f t="shared" ref="N390:N408" si="38">RANK(M390,M$6:M$408)</f>
        <v>2</v>
      </c>
      <c r="O390" s="51"/>
      <c r="P390" s="45">
        <f t="shared" ref="P390:P408" si="39">RANK(I390,I:I)</f>
        <v>385</v>
      </c>
      <c r="Q390" s="45">
        <f t="shared" ref="Q390:Q408" si="40">RANK(K390,K:K)</f>
        <v>129</v>
      </c>
      <c r="R390" s="45">
        <f t="shared" ref="R390:R408" si="41">P390-Q390</f>
        <v>256</v>
      </c>
    </row>
    <row r="391" spans="1:18" x14ac:dyDescent="0.3">
      <c r="A391" s="1" t="s">
        <v>907</v>
      </c>
      <c r="B391" s="3" t="s">
        <v>463</v>
      </c>
      <c r="C391" s="6">
        <v>-0.80877157149939105</v>
      </c>
      <c r="D391" s="6">
        <v>8.2176573665346767E-2</v>
      </c>
      <c r="E391" s="6">
        <v>-0.11217732213885447</v>
      </c>
      <c r="F391" s="6">
        <v>-0.59387524128117897</v>
      </c>
      <c r="G391" s="6">
        <v>-0.88320565962326103</v>
      </c>
      <c r="H391" s="6">
        <v>-0.13794517181963745</v>
      </c>
      <c r="I391" s="7">
        <f>SUMPRODUCT(Weights!$A$12:$F$12,C391:H391)</f>
        <v>-0.42719601226932569</v>
      </c>
      <c r="J391" s="7"/>
      <c r="K391" s="44">
        <v>-0.4063329690532424</v>
      </c>
      <c r="L391" s="49">
        <f t="shared" si="36"/>
        <v>-2.0863043216083288E-2</v>
      </c>
      <c r="M391" s="50">
        <f t="shared" si="37"/>
        <v>2.0863043216083288E-2</v>
      </c>
      <c r="N391" s="51">
        <f t="shared" si="38"/>
        <v>339</v>
      </c>
      <c r="O391" s="51"/>
      <c r="P391" s="45">
        <f t="shared" si="39"/>
        <v>386</v>
      </c>
      <c r="Q391" s="45">
        <f t="shared" si="40"/>
        <v>391</v>
      </c>
      <c r="R391" s="45">
        <f t="shared" si="41"/>
        <v>-5</v>
      </c>
    </row>
    <row r="392" spans="1:18" x14ac:dyDescent="0.3">
      <c r="A392" s="1" t="s">
        <v>784</v>
      </c>
      <c r="B392" s="3" t="s">
        <v>340</v>
      </c>
      <c r="C392" s="6">
        <v>-0.86031364451967052</v>
      </c>
      <c r="D392" s="6">
        <v>-0.12638405844262229</v>
      </c>
      <c r="E392" s="6">
        <v>-0.43258062263793506</v>
      </c>
      <c r="F392" s="6">
        <v>3.9666565864293624E-2</v>
      </c>
      <c r="G392" s="6">
        <v>-0.83642456565624168</v>
      </c>
      <c r="H392" s="6">
        <v>-0.52142860885744879</v>
      </c>
      <c r="I392" s="7">
        <f>SUMPRODUCT(Weights!$A$12:$F$12,C392:H392)</f>
        <v>-0.43189986654947127</v>
      </c>
      <c r="J392" s="7"/>
      <c r="K392" s="44">
        <v>-0.32257294914189466</v>
      </c>
      <c r="L392" s="49">
        <f t="shared" si="36"/>
        <v>-0.10932691740757661</v>
      </c>
      <c r="M392" s="50">
        <f t="shared" si="37"/>
        <v>0.10932691740757661</v>
      </c>
      <c r="N392" s="51">
        <f t="shared" si="38"/>
        <v>163</v>
      </c>
      <c r="O392" s="51"/>
      <c r="P392" s="45">
        <f t="shared" si="39"/>
        <v>387</v>
      </c>
      <c r="Q392" s="45">
        <f t="shared" si="40"/>
        <v>363</v>
      </c>
      <c r="R392" s="45">
        <f t="shared" si="41"/>
        <v>24</v>
      </c>
    </row>
    <row r="393" spans="1:18" x14ac:dyDescent="0.3">
      <c r="A393" s="1" t="s">
        <v>740</v>
      </c>
      <c r="B393" s="3" t="s">
        <v>298</v>
      </c>
      <c r="C393" s="6">
        <v>-1.3623440766733577</v>
      </c>
      <c r="D393" s="6">
        <v>-0.46986089749808635</v>
      </c>
      <c r="E393" s="6">
        <v>-0.18971886747355582</v>
      </c>
      <c r="F393" s="6">
        <v>-0.56597260177277864</v>
      </c>
      <c r="G393" s="6">
        <v>0.54176847745386092</v>
      </c>
      <c r="H393" s="6">
        <v>-7.90442507863377E-2</v>
      </c>
      <c r="I393" s="7">
        <f>SUMPRODUCT(Weights!$A$12:$F$12,C393:H393)</f>
        <v>-0.43473249877043257</v>
      </c>
      <c r="J393" s="7"/>
      <c r="K393" s="44">
        <v>-0.3090948789061469</v>
      </c>
      <c r="L393" s="49">
        <f t="shared" si="36"/>
        <v>-0.12563761986428568</v>
      </c>
      <c r="M393" s="50">
        <f t="shared" si="37"/>
        <v>0.12563761986428568</v>
      </c>
      <c r="N393" s="51">
        <f t="shared" si="38"/>
        <v>147</v>
      </c>
      <c r="O393" s="51"/>
      <c r="P393" s="45">
        <f t="shared" si="39"/>
        <v>388</v>
      </c>
      <c r="Q393" s="45">
        <f t="shared" si="40"/>
        <v>357</v>
      </c>
      <c r="R393" s="45">
        <f t="shared" si="41"/>
        <v>31</v>
      </c>
    </row>
    <row r="394" spans="1:18" x14ac:dyDescent="0.3">
      <c r="A394" s="1" t="s">
        <v>794</v>
      </c>
      <c r="B394" s="3" t="s">
        <v>350</v>
      </c>
      <c r="C394" s="6">
        <v>-0.63448078417683618</v>
      </c>
      <c r="D394" s="6">
        <v>-4.7205946709700949E-2</v>
      </c>
      <c r="E394" s="6">
        <v>0.27861345481516492</v>
      </c>
      <c r="F394" s="6">
        <v>-0.80913007129736236</v>
      </c>
      <c r="G394" s="6">
        <v>-1.0792830807815754</v>
      </c>
      <c r="H394" s="6">
        <v>-0.23338530147308906</v>
      </c>
      <c r="I394" s="7">
        <f>SUMPRODUCT(Weights!$A$12:$F$12,C394:H394)</f>
        <v>-0.4416023344790504</v>
      </c>
      <c r="J394" s="7"/>
      <c r="K394" s="44">
        <v>-0.45827871477998755</v>
      </c>
      <c r="L394" s="49">
        <f t="shared" si="36"/>
        <v>1.6676380300937155E-2</v>
      </c>
      <c r="M394" s="50">
        <f t="shared" si="37"/>
        <v>1.6676380300937155E-2</v>
      </c>
      <c r="N394" s="51">
        <f t="shared" si="38"/>
        <v>350</v>
      </c>
      <c r="O394" s="51"/>
      <c r="P394" s="45">
        <f t="shared" si="39"/>
        <v>389</v>
      </c>
      <c r="Q394" s="45">
        <f t="shared" si="40"/>
        <v>398</v>
      </c>
      <c r="R394" s="45">
        <f t="shared" si="41"/>
        <v>-9</v>
      </c>
    </row>
    <row r="395" spans="1:18" x14ac:dyDescent="0.3">
      <c r="A395" s="1" t="s">
        <v>891</v>
      </c>
      <c r="B395" s="3" t="s">
        <v>447</v>
      </c>
      <c r="C395" s="6">
        <v>-1.2854384345899783</v>
      </c>
      <c r="D395" s="6">
        <v>-1.0060845550009472</v>
      </c>
      <c r="E395" s="6">
        <v>-0.44703355279355333</v>
      </c>
      <c r="F395" s="6">
        <v>0.30578562692016076</v>
      </c>
      <c r="G395" s="6">
        <v>0.29310373711530369</v>
      </c>
      <c r="H395" s="6">
        <v>-0.23431877663890455</v>
      </c>
      <c r="I395" s="7">
        <f>SUMPRODUCT(Weights!$A$12:$F$12,C395:H395)</f>
        <v>-0.44366882254978085</v>
      </c>
      <c r="J395" s="7"/>
      <c r="K395" s="44">
        <v>-0.419842714756269</v>
      </c>
      <c r="L395" s="49">
        <f t="shared" si="36"/>
        <v>-2.3826107793511853E-2</v>
      </c>
      <c r="M395" s="50">
        <f t="shared" si="37"/>
        <v>2.3826107793511853E-2</v>
      </c>
      <c r="N395" s="51">
        <f t="shared" si="38"/>
        <v>325</v>
      </c>
      <c r="O395" s="51"/>
      <c r="P395" s="45">
        <f t="shared" si="39"/>
        <v>390</v>
      </c>
      <c r="Q395" s="45">
        <f t="shared" si="40"/>
        <v>393</v>
      </c>
      <c r="R395" s="45">
        <f t="shared" si="41"/>
        <v>-3</v>
      </c>
    </row>
    <row r="396" spans="1:18" x14ac:dyDescent="0.3">
      <c r="A396" s="1" t="s">
        <v>623</v>
      </c>
      <c r="B396" s="3" t="s">
        <v>181</v>
      </c>
      <c r="C396" s="6">
        <v>-1.0821806310168063</v>
      </c>
      <c r="D396" s="6">
        <v>-0.4917199970033479</v>
      </c>
      <c r="E396" s="6">
        <v>-0.13827586312158935</v>
      </c>
      <c r="F396" s="6">
        <v>-0.60587038705824592</v>
      </c>
      <c r="G396" s="6">
        <v>0.34842624690187868</v>
      </c>
      <c r="H396" s="6">
        <v>-0.39925369081418521</v>
      </c>
      <c r="I396" s="7">
        <f>SUMPRODUCT(Weights!$A$12:$F$12,C396:H396)</f>
        <v>-0.44435701453005516</v>
      </c>
      <c r="J396" s="7"/>
      <c r="K396" s="44">
        <v>-0.39947516228824731</v>
      </c>
      <c r="L396" s="49">
        <f t="shared" si="36"/>
        <v>-4.4881852241807851E-2</v>
      </c>
      <c r="M396" s="50">
        <f t="shared" si="37"/>
        <v>4.4881852241807851E-2</v>
      </c>
      <c r="N396" s="51">
        <f t="shared" si="38"/>
        <v>285</v>
      </c>
      <c r="O396" s="51"/>
      <c r="P396" s="45">
        <f t="shared" si="39"/>
        <v>391</v>
      </c>
      <c r="Q396" s="45">
        <f t="shared" si="40"/>
        <v>390</v>
      </c>
      <c r="R396" s="45">
        <f t="shared" si="41"/>
        <v>1</v>
      </c>
    </row>
    <row r="397" spans="1:18" x14ac:dyDescent="0.3">
      <c r="A397" s="1" t="s">
        <v>576</v>
      </c>
      <c r="B397" s="3" t="s">
        <v>134</v>
      </c>
      <c r="C397" s="6">
        <v>-1.0571340979068062</v>
      </c>
      <c r="D397" s="6">
        <v>-0.5336168297028796</v>
      </c>
      <c r="E397" s="6">
        <v>-0.34170354405507947</v>
      </c>
      <c r="F397" s="6">
        <v>-0.27228783491199865</v>
      </c>
      <c r="G397" s="6">
        <v>-0.76666218249706519</v>
      </c>
      <c r="H397" s="6">
        <v>0.89885397387924626</v>
      </c>
      <c r="I397" s="7">
        <f>SUMPRODUCT(Weights!$A$12:$F$12,C397:H397)</f>
        <v>-0.44897721409923402</v>
      </c>
      <c r="J397" s="7"/>
      <c r="K397" s="44">
        <v>-0.36636769587272017</v>
      </c>
      <c r="L397" s="49">
        <f t="shared" si="36"/>
        <v>-8.2609518226513856E-2</v>
      </c>
      <c r="M397" s="50">
        <f t="shared" si="37"/>
        <v>8.2609518226513856E-2</v>
      </c>
      <c r="N397" s="51">
        <f t="shared" si="38"/>
        <v>204</v>
      </c>
      <c r="O397" s="51"/>
      <c r="P397" s="45">
        <f t="shared" si="39"/>
        <v>392</v>
      </c>
      <c r="Q397" s="45">
        <f t="shared" si="40"/>
        <v>379</v>
      </c>
      <c r="R397" s="45">
        <f t="shared" si="41"/>
        <v>13</v>
      </c>
    </row>
    <row r="398" spans="1:18" x14ac:dyDescent="0.3">
      <c r="A398" s="1" t="s">
        <v>598</v>
      </c>
      <c r="B398" s="3" t="s">
        <v>156</v>
      </c>
      <c r="C398" s="6">
        <v>-0.87007974269934618</v>
      </c>
      <c r="D398" s="6">
        <v>-0.32330028605098121</v>
      </c>
      <c r="E398" s="6">
        <v>-0.2728148074652656</v>
      </c>
      <c r="F398" s="6">
        <v>-0.43598911738292689</v>
      </c>
      <c r="G398" s="6">
        <v>-0.39669181297876377</v>
      </c>
      <c r="H398" s="6">
        <v>-0.39157687205412378</v>
      </c>
      <c r="I398" s="7">
        <f>SUMPRODUCT(Weights!$A$12:$F$12,C398:H398)</f>
        <v>-0.4654575094986676</v>
      </c>
      <c r="J398" s="7"/>
      <c r="K398" s="44">
        <v>-0.38382081307237653</v>
      </c>
      <c r="L398" s="49">
        <f t="shared" si="36"/>
        <v>-8.1636696426291067E-2</v>
      </c>
      <c r="M398" s="50">
        <f t="shared" si="37"/>
        <v>8.1636696426291067E-2</v>
      </c>
      <c r="N398" s="51">
        <f t="shared" si="38"/>
        <v>206</v>
      </c>
      <c r="O398" s="51"/>
      <c r="P398" s="45">
        <f t="shared" si="39"/>
        <v>393</v>
      </c>
      <c r="Q398" s="45">
        <f t="shared" si="40"/>
        <v>385</v>
      </c>
      <c r="R398" s="45">
        <f t="shared" si="41"/>
        <v>8</v>
      </c>
    </row>
    <row r="399" spans="1:18" x14ac:dyDescent="0.3">
      <c r="A399" s="1" t="s">
        <v>707</v>
      </c>
      <c r="B399" s="3" t="s">
        <v>265</v>
      </c>
      <c r="C399" s="6">
        <v>-0.98249122644880416</v>
      </c>
      <c r="D399" s="6">
        <v>-0.31925924865455718</v>
      </c>
      <c r="E399" s="6">
        <v>-0.3308096184993396</v>
      </c>
      <c r="F399" s="6">
        <v>-0.41504288638406084</v>
      </c>
      <c r="G399" s="6">
        <v>-0.34705515515196877</v>
      </c>
      <c r="H399" s="6">
        <v>-0.22571532193597266</v>
      </c>
      <c r="I399" s="7">
        <f>SUMPRODUCT(Weights!$A$12:$F$12,C399:H399)</f>
        <v>-0.46760992053877798</v>
      </c>
      <c r="J399" s="7"/>
      <c r="K399" s="44">
        <v>-0.44861589401321683</v>
      </c>
      <c r="L399" s="49">
        <f t="shared" si="36"/>
        <v>-1.8994026525561147E-2</v>
      </c>
      <c r="M399" s="50">
        <f t="shared" si="37"/>
        <v>1.8994026525561147E-2</v>
      </c>
      <c r="N399" s="51">
        <f t="shared" si="38"/>
        <v>348</v>
      </c>
      <c r="O399" s="51"/>
      <c r="P399" s="45">
        <f t="shared" si="39"/>
        <v>394</v>
      </c>
      <c r="Q399" s="45">
        <f t="shared" si="40"/>
        <v>397</v>
      </c>
      <c r="R399" s="45">
        <f t="shared" si="41"/>
        <v>-3</v>
      </c>
    </row>
    <row r="400" spans="1:18" x14ac:dyDescent="0.3">
      <c r="A400" s="1" t="s">
        <v>579</v>
      </c>
      <c r="B400" s="3" t="s">
        <v>137</v>
      </c>
      <c r="C400" s="6">
        <v>-0.77701658583710964</v>
      </c>
      <c r="D400" s="6">
        <v>-2.0288297334496386E-2</v>
      </c>
      <c r="E400" s="6">
        <v>-0.19480985641870036</v>
      </c>
      <c r="F400" s="6">
        <v>-0.52063079069185725</v>
      </c>
      <c r="G400" s="6">
        <v>-1.276420072888369</v>
      </c>
      <c r="H400" s="6">
        <v>0.10299736720388418</v>
      </c>
      <c r="I400" s="7">
        <f>SUMPRODUCT(Weights!$A$12:$F$12,C400:H400)</f>
        <v>-0.47397188744836466</v>
      </c>
      <c r="J400" s="7"/>
      <c r="K400" s="44">
        <v>-0.46014053530588445</v>
      </c>
      <c r="L400" s="49">
        <f t="shared" si="36"/>
        <v>-1.3831352142480213E-2</v>
      </c>
      <c r="M400" s="50">
        <f t="shared" si="37"/>
        <v>1.3831352142480213E-2</v>
      </c>
      <c r="N400" s="51">
        <f t="shared" si="38"/>
        <v>359</v>
      </c>
      <c r="O400" s="51"/>
      <c r="P400" s="45">
        <f t="shared" si="39"/>
        <v>395</v>
      </c>
      <c r="Q400" s="45">
        <f t="shared" si="40"/>
        <v>399</v>
      </c>
      <c r="R400" s="45">
        <f t="shared" si="41"/>
        <v>-4</v>
      </c>
    </row>
    <row r="401" spans="1:18" x14ac:dyDescent="0.3">
      <c r="A401" s="1" t="s">
        <v>612</v>
      </c>
      <c r="B401" s="3" t="s">
        <v>170</v>
      </c>
      <c r="C401" s="6">
        <v>-0.51310814653966574</v>
      </c>
      <c r="D401" s="6">
        <v>-0.25214975321173394</v>
      </c>
      <c r="E401" s="6">
        <v>0.51093183753577154</v>
      </c>
      <c r="F401" s="6">
        <v>-0.65332146529399471</v>
      </c>
      <c r="G401" s="6">
        <v>-1.5590550944488377</v>
      </c>
      <c r="H401" s="6">
        <v>-0.60215579462648039</v>
      </c>
      <c r="I401" s="7">
        <f>SUMPRODUCT(Weights!$A$12:$F$12,C401:H401)</f>
        <v>-0.50114994100868682</v>
      </c>
      <c r="J401" s="7"/>
      <c r="K401" s="44">
        <v>-0.26415869727696722</v>
      </c>
      <c r="L401" s="49">
        <f t="shared" si="36"/>
        <v>-0.23699124373171959</v>
      </c>
      <c r="M401" s="50">
        <f t="shared" si="37"/>
        <v>0.23699124373171959</v>
      </c>
      <c r="N401" s="51">
        <f t="shared" si="38"/>
        <v>51</v>
      </c>
      <c r="O401" s="51"/>
      <c r="P401" s="45">
        <f t="shared" si="39"/>
        <v>396</v>
      </c>
      <c r="Q401" s="45">
        <f t="shared" si="40"/>
        <v>322</v>
      </c>
      <c r="R401" s="45">
        <f t="shared" si="41"/>
        <v>74</v>
      </c>
    </row>
    <row r="402" spans="1:18" x14ac:dyDescent="0.3">
      <c r="A402" s="1" t="s">
        <v>825</v>
      </c>
      <c r="B402" s="3" t="s">
        <v>381</v>
      </c>
      <c r="C402" s="6">
        <v>-0.38078790462442735</v>
      </c>
      <c r="D402" s="6">
        <v>-0.10336524192840188</v>
      </c>
      <c r="E402" s="6">
        <v>-9.3469276089312284E-2</v>
      </c>
      <c r="F402" s="6">
        <v>-0.38822779171116062</v>
      </c>
      <c r="G402" s="6">
        <v>-1.8445457739988083</v>
      </c>
      <c r="H402" s="6">
        <v>-0.40320071013399594</v>
      </c>
      <c r="I402" s="7">
        <f>SUMPRODUCT(Weights!$A$12:$F$12,C402:H402)</f>
        <v>-0.50549851617941566</v>
      </c>
      <c r="J402" s="7"/>
      <c r="K402" s="44">
        <v>-0.42899424243077344</v>
      </c>
      <c r="L402" s="49">
        <f t="shared" si="36"/>
        <v>-7.6504273748642215E-2</v>
      </c>
      <c r="M402" s="50">
        <f t="shared" si="37"/>
        <v>7.6504273748642215E-2</v>
      </c>
      <c r="N402" s="51">
        <f t="shared" si="38"/>
        <v>213</v>
      </c>
      <c r="O402" s="51"/>
      <c r="P402" s="45">
        <f t="shared" si="39"/>
        <v>397</v>
      </c>
      <c r="Q402" s="45">
        <f t="shared" si="40"/>
        <v>394</v>
      </c>
      <c r="R402" s="45">
        <f t="shared" si="41"/>
        <v>3</v>
      </c>
    </row>
    <row r="403" spans="1:18" x14ac:dyDescent="0.3">
      <c r="A403" s="1" t="s">
        <v>552</v>
      </c>
      <c r="B403" s="3" t="s">
        <v>110</v>
      </c>
      <c r="C403" s="6">
        <v>-0.70387595195067731</v>
      </c>
      <c r="D403" s="6">
        <v>-0.27117640118220665</v>
      </c>
      <c r="E403" s="6">
        <v>-9.2317984250990304E-2</v>
      </c>
      <c r="F403" s="6">
        <v>-0.56082210397851862</v>
      </c>
      <c r="G403" s="6">
        <v>-1.1416879971948724</v>
      </c>
      <c r="H403" s="6">
        <v>-0.1409219659038658</v>
      </c>
      <c r="I403" s="7">
        <f>SUMPRODUCT(Weights!$A$12:$F$12,C403:H403)</f>
        <v>-0.50636798522954651</v>
      </c>
      <c r="J403" s="7"/>
      <c r="K403" s="44">
        <v>-0.47670157852468842</v>
      </c>
      <c r="L403" s="49">
        <f t="shared" si="36"/>
        <v>-2.9666406704858095E-2</v>
      </c>
      <c r="M403" s="50">
        <f t="shared" si="37"/>
        <v>2.9666406704858095E-2</v>
      </c>
      <c r="N403" s="51">
        <f t="shared" si="38"/>
        <v>316</v>
      </c>
      <c r="O403" s="51"/>
      <c r="P403" s="45">
        <f t="shared" si="39"/>
        <v>398</v>
      </c>
      <c r="Q403" s="45">
        <f t="shared" si="40"/>
        <v>400</v>
      </c>
      <c r="R403" s="45">
        <f t="shared" si="41"/>
        <v>-2</v>
      </c>
    </row>
    <row r="404" spans="1:18" x14ac:dyDescent="0.3">
      <c r="A404" s="1" t="s">
        <v>732</v>
      </c>
      <c r="B404" s="3" t="s">
        <v>290</v>
      </c>
      <c r="C404" s="6">
        <v>-0.67515992436821759</v>
      </c>
      <c r="D404" s="6">
        <v>-0.94302900946707346</v>
      </c>
      <c r="E404" s="6">
        <v>-1.3341392018197964</v>
      </c>
      <c r="F404" s="6">
        <v>-0.20011146898114368</v>
      </c>
      <c r="G404" s="6">
        <v>0.38351444053782885</v>
      </c>
      <c r="H404" s="6">
        <v>-5.7730479978093267E-2</v>
      </c>
      <c r="I404" s="7">
        <f>SUMPRODUCT(Weights!$A$12:$F$12,C404:H404)</f>
        <v>-0.5120268427533915</v>
      </c>
      <c r="J404" s="7"/>
      <c r="K404" s="44">
        <v>-0.32516563121872377</v>
      </c>
      <c r="L404" s="49">
        <f t="shared" si="36"/>
        <v>-0.18686121153466773</v>
      </c>
      <c r="M404" s="50">
        <f t="shared" si="37"/>
        <v>0.18686121153466773</v>
      </c>
      <c r="N404" s="51">
        <f t="shared" si="38"/>
        <v>90</v>
      </c>
      <c r="O404" s="51"/>
      <c r="P404" s="45">
        <f t="shared" si="39"/>
        <v>399</v>
      </c>
      <c r="Q404" s="45">
        <f t="shared" si="40"/>
        <v>365</v>
      </c>
      <c r="R404" s="45">
        <f t="shared" si="41"/>
        <v>34</v>
      </c>
    </row>
    <row r="405" spans="1:18" x14ac:dyDescent="0.3">
      <c r="A405" s="1" t="s">
        <v>649</v>
      </c>
      <c r="B405" s="3" t="s">
        <v>207</v>
      </c>
      <c r="C405" s="6">
        <v>-0.90624625994237928</v>
      </c>
      <c r="D405" s="6">
        <v>-1.2951574950313192</v>
      </c>
      <c r="E405" s="6">
        <v>0.31708051437675361</v>
      </c>
      <c r="F405" s="6">
        <v>-0.42147418619567645</v>
      </c>
      <c r="G405" s="6">
        <v>0.21205868681572138</v>
      </c>
      <c r="H405" s="6">
        <v>-0.70166966202533931</v>
      </c>
      <c r="I405" s="7">
        <f>SUMPRODUCT(Weights!$A$12:$F$12,C405:H405)</f>
        <v>-0.5153716742575376</v>
      </c>
      <c r="J405" s="7"/>
      <c r="K405" s="44">
        <v>-0.26092454700325829</v>
      </c>
      <c r="L405" s="49">
        <f t="shared" si="36"/>
        <v>-0.25444712725427931</v>
      </c>
      <c r="M405" s="50">
        <f t="shared" si="37"/>
        <v>0.25444712725427931</v>
      </c>
      <c r="N405" s="51">
        <f t="shared" si="38"/>
        <v>43</v>
      </c>
      <c r="O405" s="51"/>
      <c r="P405" s="45">
        <f t="shared" si="39"/>
        <v>400</v>
      </c>
      <c r="Q405" s="45">
        <f t="shared" si="40"/>
        <v>320</v>
      </c>
      <c r="R405" s="45">
        <f t="shared" si="41"/>
        <v>80</v>
      </c>
    </row>
    <row r="406" spans="1:18" x14ac:dyDescent="0.3">
      <c r="A406" s="1" t="s">
        <v>846</v>
      </c>
      <c r="B406" s="3" t="s">
        <v>402</v>
      </c>
      <c r="C406" s="6">
        <v>-0.78106324166737973</v>
      </c>
      <c r="D406" s="6">
        <v>-8.327465776628093E-2</v>
      </c>
      <c r="E406" s="6">
        <v>-0.30067633439529307</v>
      </c>
      <c r="F406" s="6">
        <v>-0.3812980969672527</v>
      </c>
      <c r="G406" s="6">
        <v>-1.3318987608160526</v>
      </c>
      <c r="H406" s="6">
        <v>-0.50758890349566088</v>
      </c>
      <c r="I406" s="7">
        <f>SUMPRODUCT(Weights!$A$12:$F$12,C406:H406)</f>
        <v>-0.54477235391145062</v>
      </c>
      <c r="J406" s="7"/>
      <c r="K406" s="44">
        <v>-0.52955802402996199</v>
      </c>
      <c r="L406" s="49">
        <f t="shared" si="36"/>
        <v>-1.5214329881488631E-2</v>
      </c>
      <c r="M406" s="50">
        <f t="shared" si="37"/>
        <v>1.5214329881488631E-2</v>
      </c>
      <c r="N406" s="51">
        <f t="shared" si="38"/>
        <v>354</v>
      </c>
      <c r="O406" s="51"/>
      <c r="P406" s="45">
        <f t="shared" si="39"/>
        <v>401</v>
      </c>
      <c r="Q406" s="45">
        <f t="shared" si="40"/>
        <v>402</v>
      </c>
      <c r="R406" s="45">
        <f t="shared" si="41"/>
        <v>-1</v>
      </c>
    </row>
    <row r="407" spans="1:18" x14ac:dyDescent="0.3">
      <c r="A407" s="1" t="s">
        <v>789</v>
      </c>
      <c r="B407" s="3" t="s">
        <v>345</v>
      </c>
      <c r="C407" s="6">
        <v>-0.84538736574832019</v>
      </c>
      <c r="D407" s="6">
        <v>-0.29260695871476916</v>
      </c>
      <c r="E407" s="6">
        <v>-0.36222668026040089</v>
      </c>
      <c r="F407" s="6">
        <v>-0.63955587406001224</v>
      </c>
      <c r="G407" s="6">
        <v>-0.70680948020801293</v>
      </c>
      <c r="H407" s="6">
        <v>-0.37438767606456735</v>
      </c>
      <c r="I407" s="7">
        <f>SUMPRODUCT(Weights!$A$12:$F$12,C407:H407)</f>
        <v>-0.55330423138133911</v>
      </c>
      <c r="J407" s="7"/>
      <c r="K407" s="44">
        <v>-0.48871047142915763</v>
      </c>
      <c r="L407" s="49">
        <f t="shared" si="36"/>
        <v>-6.4593759952181473E-2</v>
      </c>
      <c r="M407" s="50">
        <f t="shared" si="37"/>
        <v>6.4593759952181473E-2</v>
      </c>
      <c r="N407" s="51">
        <f t="shared" si="38"/>
        <v>242</v>
      </c>
      <c r="O407" s="51"/>
      <c r="P407" s="45">
        <f t="shared" si="39"/>
        <v>402</v>
      </c>
      <c r="Q407" s="45">
        <f t="shared" si="40"/>
        <v>401</v>
      </c>
      <c r="R407" s="45">
        <f t="shared" si="41"/>
        <v>1</v>
      </c>
    </row>
    <row r="408" spans="1:18" x14ac:dyDescent="0.3">
      <c r="A408" s="1" t="s">
        <v>895</v>
      </c>
      <c r="B408" s="3" t="s">
        <v>451</v>
      </c>
      <c r="C408" s="6">
        <v>-0.87361242259190375</v>
      </c>
      <c r="D408" s="6">
        <v>-0.27013416644172594</v>
      </c>
      <c r="E408" s="6">
        <v>-0.33464644252060627</v>
      </c>
      <c r="F408" s="6">
        <v>-0.82047441163768831</v>
      </c>
      <c r="G408" s="6">
        <v>-0.9821646122486275</v>
      </c>
      <c r="H408" s="6">
        <v>-1.0434782387494873E-2</v>
      </c>
      <c r="I408" s="7">
        <f>SUMPRODUCT(Weights!$A$12:$F$12,C408:H408)</f>
        <v>-0.59140933658839823</v>
      </c>
      <c r="J408" s="7"/>
      <c r="K408" s="44">
        <v>-0.54668524634079896</v>
      </c>
      <c r="L408" s="49">
        <f t="shared" si="36"/>
        <v>-4.4724090247599269E-2</v>
      </c>
      <c r="M408" s="50">
        <f t="shared" si="37"/>
        <v>4.4724090247599269E-2</v>
      </c>
      <c r="N408" s="51">
        <f t="shared" si="38"/>
        <v>287</v>
      </c>
      <c r="O408" s="51"/>
      <c r="P408" s="45">
        <f t="shared" si="39"/>
        <v>403</v>
      </c>
      <c r="Q408" s="45">
        <f t="shared" si="40"/>
        <v>403</v>
      </c>
      <c r="R408" s="45">
        <f t="shared" si="41"/>
        <v>0</v>
      </c>
    </row>
    <row r="410" spans="1:18" x14ac:dyDescent="0.3">
      <c r="C410" s="6"/>
      <c r="D410" s="6"/>
      <c r="E410" s="6"/>
      <c r="F410" s="6"/>
      <c r="G410" s="6"/>
      <c r="H410" s="6"/>
      <c r="I410" s="6"/>
      <c r="J410" s="6"/>
    </row>
  </sheetData>
  <autoFilter ref="A5:T408" xr:uid="{BB41EF56-77B5-45F8-B141-20BBBC721862}">
    <sortState xmlns:xlrd2="http://schemas.microsoft.com/office/spreadsheetml/2017/richdata2" ref="A6:T408">
      <sortCondition descending="1" ref="I5:I408"/>
    </sortState>
  </autoFilter>
  <sortState xmlns:xlrd2="http://schemas.microsoft.com/office/spreadsheetml/2017/richdata2" ref="O6:P408">
    <sortCondition ref="O6:O408"/>
  </sortState>
  <conditionalFormatting sqref="D408">
    <cfRule type="top10" dxfId="17" priority="32" bottom="1" rank="10"/>
    <cfRule type="top10" dxfId="16" priority="33" rank="25"/>
  </conditionalFormatting>
  <conditionalFormatting sqref="G408">
    <cfRule type="top10" dxfId="15" priority="26" bottom="1" rank="10"/>
    <cfRule type="top10" dxfId="14" priority="27" rank="25"/>
  </conditionalFormatting>
  <conditionalFormatting sqref="D6:D407">
    <cfRule type="top10" dxfId="13" priority="20" bottom="1" rank="10"/>
    <cfRule type="top10" dxfId="12" priority="21" rank="25"/>
  </conditionalFormatting>
  <conditionalFormatting sqref="E6:E408">
    <cfRule type="top10" dxfId="11" priority="18" bottom="1" rank="10"/>
    <cfRule type="top10" dxfId="10" priority="19" rank="25"/>
  </conditionalFormatting>
  <conditionalFormatting sqref="F6:F408">
    <cfRule type="top10" dxfId="9" priority="16" bottom="1" rank="10"/>
    <cfRule type="top10" dxfId="8" priority="17" rank="25"/>
  </conditionalFormatting>
  <conditionalFormatting sqref="G6:G407">
    <cfRule type="top10" dxfId="7" priority="14" bottom="1" rank="10"/>
    <cfRule type="top10" dxfId="6" priority="15" rank="25"/>
  </conditionalFormatting>
  <conditionalFormatting sqref="H6:H408">
    <cfRule type="top10" dxfId="5" priority="12" bottom="1" rank="10"/>
    <cfRule type="top10" dxfId="4" priority="13" rank="25"/>
  </conditionalFormatting>
  <conditionalFormatting sqref="C6:C408">
    <cfRule type="top10" dxfId="3" priority="6" bottom="1" rank="10"/>
    <cfRule type="top10" dxfId="2" priority="7" rank="25"/>
  </conditionalFormatting>
  <conditionalFormatting sqref="G6:G408">
    <cfRule type="top10" dxfId="1" priority="4" bottom="1" rank="25"/>
    <cfRule type="top10" dxfId="0" priority="5" rank="25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B8E6A-61D8-466C-B5EA-F1C7CD05FA37}">
  <dimension ref="A1:W408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1" sqref="D1"/>
    </sheetView>
  </sheetViews>
  <sheetFormatPr defaultRowHeight="14.4" x14ac:dyDescent="0.3"/>
  <cols>
    <col min="1" max="1" width="5.5546875" bestFit="1" customWidth="1"/>
    <col min="2" max="2" width="19" bestFit="1" customWidth="1"/>
    <col min="3" max="4" width="15.6640625" style="29" customWidth="1"/>
    <col min="5" max="8" width="15.6640625" style="20" customWidth="1"/>
    <col min="9" max="12" width="15.6640625" style="29" customWidth="1"/>
    <col min="13" max="14" width="15.6640625" style="20" customWidth="1"/>
    <col min="15" max="16" width="15.6640625" style="29" customWidth="1"/>
    <col min="17" max="19" width="15.6640625" style="20" customWidth="1"/>
  </cols>
  <sheetData>
    <row r="1" spans="1:23" x14ac:dyDescent="0.3">
      <c r="A1" s="15" t="s">
        <v>965</v>
      </c>
      <c r="Q1" s="20">
        <f>CORREL(Q6:Q56,I6:I56)</f>
        <v>0.35429572466602866</v>
      </c>
    </row>
    <row r="2" spans="1:23" x14ac:dyDescent="0.3">
      <c r="A2" s="13" t="s">
        <v>984</v>
      </c>
    </row>
    <row r="3" spans="1:23" x14ac:dyDescent="0.3">
      <c r="A3" s="13"/>
      <c r="C3" s="30" t="s">
        <v>53</v>
      </c>
      <c r="D3" s="31"/>
      <c r="E3" s="27" t="s">
        <v>55</v>
      </c>
      <c r="F3" s="27"/>
      <c r="G3" s="27"/>
      <c r="H3" s="27"/>
      <c r="I3" s="30" t="s">
        <v>50</v>
      </c>
      <c r="J3" s="30"/>
      <c r="K3" s="30"/>
      <c r="L3" s="31"/>
      <c r="M3" s="28" t="s">
        <v>51</v>
      </c>
      <c r="N3" s="26"/>
      <c r="O3" s="30" t="s">
        <v>988</v>
      </c>
      <c r="P3" s="31"/>
      <c r="Q3" s="28" t="s">
        <v>1003</v>
      </c>
      <c r="R3" s="28"/>
      <c r="S3" s="26"/>
    </row>
    <row r="4" spans="1:23" s="19" customFormat="1" ht="43.2" x14ac:dyDescent="0.3">
      <c r="A4" s="18" t="s">
        <v>57</v>
      </c>
      <c r="B4" s="18" t="s">
        <v>962</v>
      </c>
      <c r="C4" s="32" t="s">
        <v>981</v>
      </c>
      <c r="D4" s="32" t="s">
        <v>995</v>
      </c>
      <c r="E4" s="21" t="s">
        <v>967</v>
      </c>
      <c r="F4" s="21" t="s">
        <v>968</v>
      </c>
      <c r="G4" s="21" t="s">
        <v>969</v>
      </c>
      <c r="H4" s="21" t="s">
        <v>982</v>
      </c>
      <c r="I4" s="32" t="s">
        <v>1008</v>
      </c>
      <c r="J4" s="32" t="s">
        <v>1007</v>
      </c>
      <c r="K4" s="32" t="s">
        <v>983</v>
      </c>
      <c r="L4" s="32" t="s">
        <v>973</v>
      </c>
      <c r="M4" s="21" t="s">
        <v>976</v>
      </c>
      <c r="N4" s="21" t="s">
        <v>1004</v>
      </c>
      <c r="O4" s="32" t="s">
        <v>989</v>
      </c>
      <c r="P4" s="32" t="s">
        <v>990</v>
      </c>
      <c r="Q4" s="21" t="s">
        <v>1001</v>
      </c>
      <c r="R4" s="21" t="s">
        <v>979</v>
      </c>
      <c r="S4" s="21" t="s">
        <v>980</v>
      </c>
    </row>
    <row r="5" spans="1:23" x14ac:dyDescent="0.3">
      <c r="C5" s="33" t="s">
        <v>994</v>
      </c>
      <c r="D5" s="33"/>
      <c r="E5" s="22" t="s">
        <v>986</v>
      </c>
      <c r="F5" s="22" t="s">
        <v>987</v>
      </c>
      <c r="G5" s="22" t="s">
        <v>970</v>
      </c>
      <c r="H5" s="22" t="s">
        <v>971</v>
      </c>
      <c r="I5" s="35" t="s">
        <v>1014</v>
      </c>
      <c r="J5" s="35" t="s">
        <v>1015</v>
      </c>
      <c r="K5" s="35" t="s">
        <v>985</v>
      </c>
      <c r="L5" s="33" t="s">
        <v>974</v>
      </c>
      <c r="M5" s="22" t="s">
        <v>975</v>
      </c>
      <c r="N5" s="22" t="s">
        <v>1005</v>
      </c>
      <c r="O5" s="33" t="s">
        <v>991</v>
      </c>
      <c r="P5" s="33"/>
      <c r="Q5" s="22" t="s">
        <v>1002</v>
      </c>
      <c r="R5" s="22" t="s">
        <v>977</v>
      </c>
      <c r="S5" s="22" t="s">
        <v>978</v>
      </c>
    </row>
    <row r="6" spans="1:23" x14ac:dyDescent="0.3">
      <c r="A6" t="s">
        <v>21</v>
      </c>
      <c r="B6" t="s">
        <v>911</v>
      </c>
      <c r="C6" s="39">
        <v>4.5670000000000002</v>
      </c>
      <c r="D6" s="34">
        <v>1.5888</v>
      </c>
      <c r="E6" s="23">
        <v>11.836</v>
      </c>
      <c r="F6" s="23">
        <v>0.93220000000000003</v>
      </c>
      <c r="G6" s="23">
        <v>8.0290931034482735</v>
      </c>
      <c r="H6" s="23">
        <v>-14.6326</v>
      </c>
      <c r="I6" s="34">
        <v>4.4591999999999992</v>
      </c>
      <c r="J6" s="34">
        <v>1.3107</v>
      </c>
      <c r="K6" s="34">
        <v>6781.5953423837636</v>
      </c>
      <c r="L6" s="34">
        <v>8.8242410000000007</v>
      </c>
      <c r="M6" s="23">
        <v>0.67</v>
      </c>
      <c r="N6" s="23">
        <v>2.1019000000000001</v>
      </c>
      <c r="O6" s="34">
        <v>10.906281</v>
      </c>
      <c r="P6" s="34">
        <v>52.37851759992369</v>
      </c>
      <c r="Q6" s="41">
        <v>18.828700000000001</v>
      </c>
      <c r="R6" s="23">
        <v>19.963999999999999</v>
      </c>
      <c r="S6" s="23">
        <v>0.70220000000000005</v>
      </c>
    </row>
    <row r="7" spans="1:23" x14ac:dyDescent="0.3">
      <c r="A7" t="s">
        <v>22</v>
      </c>
      <c r="B7" t="s">
        <v>912</v>
      </c>
      <c r="C7" s="39">
        <v>18.898099999999999</v>
      </c>
      <c r="D7" s="34">
        <v>7.8709999999999996</v>
      </c>
      <c r="E7" s="23">
        <v>16.917899999999999</v>
      </c>
      <c r="F7" s="23">
        <v>1.8386</v>
      </c>
      <c r="G7" s="23">
        <v>92.106941791044804</v>
      </c>
      <c r="H7" s="23">
        <v>1.0801000000000001</v>
      </c>
      <c r="I7" s="34">
        <v>3.1598999999999999</v>
      </c>
      <c r="J7" s="34">
        <v>0.32030000000000003</v>
      </c>
      <c r="K7" s="34">
        <v>525.52908537383792</v>
      </c>
      <c r="L7" s="34">
        <v>9.6371769999999994</v>
      </c>
      <c r="M7" s="23">
        <v>0.35</v>
      </c>
      <c r="N7" s="23">
        <v>2.5335000000000001</v>
      </c>
      <c r="O7" s="34">
        <v>16.802076</v>
      </c>
      <c r="P7" s="34">
        <v>47.508344373368772</v>
      </c>
      <c r="Q7" s="41">
        <v>28.518999999999998</v>
      </c>
      <c r="R7" s="23">
        <v>0.23449999999999999</v>
      </c>
      <c r="S7" s="23">
        <v>1.5390999999999999</v>
      </c>
    </row>
    <row r="8" spans="1:23" x14ac:dyDescent="0.3">
      <c r="A8" t="s">
        <v>41</v>
      </c>
      <c r="B8" t="s">
        <v>913</v>
      </c>
      <c r="C8" s="39">
        <v>14.778</v>
      </c>
      <c r="D8" s="34">
        <v>6.5013000000000005</v>
      </c>
      <c r="E8" s="23">
        <v>17.005700000000001</v>
      </c>
      <c r="F8" s="23">
        <v>1.9609000000000001</v>
      </c>
      <c r="G8" s="23">
        <v>55.848505333333343</v>
      </c>
      <c r="H8" s="23">
        <v>0.76219999999999999</v>
      </c>
      <c r="I8" s="34">
        <v>3.4733999999999998</v>
      </c>
      <c r="J8" s="34">
        <v>0.31845000000000001</v>
      </c>
      <c r="K8" s="34">
        <v>642.75964953666937</v>
      </c>
      <c r="L8" s="34">
        <v>5.0295990000000002</v>
      </c>
      <c r="M8" s="23">
        <v>0.34</v>
      </c>
      <c r="N8" s="23">
        <v>2.5110999999999999</v>
      </c>
      <c r="O8" s="34">
        <v>17.245359000000001</v>
      </c>
      <c r="P8" s="34">
        <v>47.611423714308174</v>
      </c>
      <c r="Q8" s="41">
        <v>29.520499999999998</v>
      </c>
      <c r="R8" s="23">
        <v>1.1691</v>
      </c>
      <c r="S8" s="23">
        <v>2.9695</v>
      </c>
    </row>
    <row r="9" spans="1:23" x14ac:dyDescent="0.3">
      <c r="A9" t="s">
        <v>42</v>
      </c>
      <c r="B9" t="s">
        <v>914</v>
      </c>
      <c r="C9" s="39">
        <v>24.660499999999999</v>
      </c>
      <c r="D9" s="34">
        <v>12.193099999999999</v>
      </c>
      <c r="E9" s="23">
        <v>17.578199999999999</v>
      </c>
      <c r="F9" s="23">
        <v>1.9876</v>
      </c>
      <c r="G9" s="23">
        <v>57.981720000000003</v>
      </c>
      <c r="H9" s="23">
        <v>11.7509</v>
      </c>
      <c r="I9" s="34">
        <v>6.0479000000000003</v>
      </c>
      <c r="J9" s="34">
        <v>1.61775</v>
      </c>
      <c r="K9" s="34">
        <v>3459.4260703378864</v>
      </c>
      <c r="L9" s="34">
        <v>6.4566229999999996</v>
      </c>
      <c r="M9" s="23">
        <v>0.88</v>
      </c>
      <c r="N9" s="23">
        <v>3.5373000000000001</v>
      </c>
      <c r="O9" s="34">
        <v>14.023053000000001</v>
      </c>
      <c r="P9" s="34">
        <v>43.524748237519695</v>
      </c>
      <c r="Q9" s="41">
        <v>37.489199999999997</v>
      </c>
      <c r="R9" s="23">
        <v>8.6E-3</v>
      </c>
      <c r="S9" s="23">
        <v>0.96120000000000005</v>
      </c>
    </row>
    <row r="10" spans="1:23" x14ac:dyDescent="0.3">
      <c r="A10" t="s">
        <v>0</v>
      </c>
      <c r="B10" t="s">
        <v>915</v>
      </c>
      <c r="C10" s="39">
        <v>13.0808</v>
      </c>
      <c r="D10" s="34">
        <v>5.5698999999999996</v>
      </c>
      <c r="E10" s="23">
        <v>14.3659</v>
      </c>
      <c r="F10" s="23">
        <v>1.8843000000000001</v>
      </c>
      <c r="G10" s="23">
        <v>714.86286206896534</v>
      </c>
      <c r="H10" s="23">
        <v>-3.9350000000000001</v>
      </c>
      <c r="I10" s="34">
        <v>5.4800500000000003</v>
      </c>
      <c r="J10" s="34">
        <v>4.5594999999999999</v>
      </c>
      <c r="K10" s="34">
        <v>2989.4472321059543</v>
      </c>
      <c r="L10" s="34">
        <v>5.9471910000000001</v>
      </c>
      <c r="M10" s="23">
        <v>1.38</v>
      </c>
      <c r="N10" s="23">
        <v>3.3258999999999999</v>
      </c>
      <c r="O10" s="34">
        <v>12.801453</v>
      </c>
      <c r="P10" s="34">
        <v>48.500549621139015</v>
      </c>
      <c r="Q10" s="41">
        <v>45.587000000000003</v>
      </c>
      <c r="R10" s="23">
        <v>0.4708</v>
      </c>
      <c r="S10" s="23">
        <v>1.8102</v>
      </c>
    </row>
    <row r="11" spans="1:23" x14ac:dyDescent="0.3">
      <c r="A11" t="s">
        <v>28</v>
      </c>
      <c r="B11" t="s">
        <v>916</v>
      </c>
      <c r="C11" s="39">
        <v>8.3264999999999993</v>
      </c>
      <c r="D11" s="34">
        <v>2.5188999999999995</v>
      </c>
      <c r="E11" s="23">
        <v>14.2012</v>
      </c>
      <c r="F11" s="23">
        <v>1.5526</v>
      </c>
      <c r="G11" s="23">
        <v>171.03771093750004</v>
      </c>
      <c r="H11" s="23">
        <v>7.4744000000000002</v>
      </c>
      <c r="I11" s="34">
        <v>8.0251000000000001</v>
      </c>
      <c r="J11" s="34">
        <v>2.8177000000000003</v>
      </c>
      <c r="K11" s="34">
        <v>5864.6818208174245</v>
      </c>
      <c r="L11" s="34">
        <v>2.2408869999999999</v>
      </c>
      <c r="M11" s="23">
        <v>0.61</v>
      </c>
      <c r="N11" s="23">
        <v>3.3340999999999998</v>
      </c>
      <c r="O11" s="34">
        <v>9.6376200000000001</v>
      </c>
      <c r="P11" s="34">
        <v>48.098827251744957</v>
      </c>
      <c r="Q11" s="41">
        <v>40.930199999999999</v>
      </c>
      <c r="R11" s="23">
        <v>4.6306000000000003</v>
      </c>
      <c r="S11" s="23">
        <v>0.89559999999999995</v>
      </c>
    </row>
    <row r="12" spans="1:23" x14ac:dyDescent="0.3">
      <c r="A12" t="s">
        <v>31</v>
      </c>
      <c r="B12" t="s">
        <v>917</v>
      </c>
      <c r="C12" s="39">
        <v>14.041499999999999</v>
      </c>
      <c r="D12" s="34">
        <v>2.8928000000000011</v>
      </c>
      <c r="E12" s="23">
        <v>17.222999999999999</v>
      </c>
      <c r="F12" s="23">
        <v>2.5722999999999998</v>
      </c>
      <c r="G12" s="23">
        <v>722.03857499999992</v>
      </c>
      <c r="H12" s="23">
        <v>-6.7130999999999998</v>
      </c>
      <c r="I12" s="34">
        <v>4.9822000000000006</v>
      </c>
      <c r="J12" s="34">
        <v>4.2174999999999994</v>
      </c>
      <c r="K12" s="34">
        <v>928.74350416629329</v>
      </c>
      <c r="L12" s="34">
        <v>6.3109970000000004</v>
      </c>
      <c r="M12" s="23">
        <v>0.5</v>
      </c>
      <c r="N12" s="23">
        <v>2.2751999999999999</v>
      </c>
      <c r="O12" s="34">
        <v>10.419539</v>
      </c>
      <c r="P12" s="34">
        <v>48.481056805508381</v>
      </c>
      <c r="Q12" s="41">
        <v>45.944499999999998</v>
      </c>
      <c r="R12" s="23">
        <v>0</v>
      </c>
      <c r="S12" s="23">
        <v>0.18690000000000001</v>
      </c>
    </row>
    <row r="13" spans="1:23" s="16" customFormat="1" x14ac:dyDescent="0.3">
      <c r="A13" s="16" t="s">
        <v>56</v>
      </c>
      <c r="B13" s="16" t="s">
        <v>918</v>
      </c>
      <c r="C13" s="39">
        <v>17.4467</v>
      </c>
      <c r="D13" s="34">
        <v>4.7957000000000001</v>
      </c>
      <c r="E13" s="24">
        <v>12.1593</v>
      </c>
      <c r="F13" s="24">
        <v>1.7323</v>
      </c>
      <c r="G13" s="24">
        <v>11491.647999999999</v>
      </c>
      <c r="H13" s="23">
        <v>-0.45329999999999998</v>
      </c>
      <c r="I13" s="34">
        <v>6.1809500000000002</v>
      </c>
      <c r="J13" s="34">
        <v>30.7014</v>
      </c>
      <c r="K13" s="36">
        <v>0</v>
      </c>
      <c r="L13" s="36">
        <v>1.9370540000000001</v>
      </c>
      <c r="M13" s="23">
        <v>1.74</v>
      </c>
      <c r="N13" s="23">
        <v>3.4489999999999998</v>
      </c>
      <c r="O13" s="34">
        <v>16.150970999999998</v>
      </c>
      <c r="P13" s="34">
        <v>47.503434509035984</v>
      </c>
      <c r="Q13" s="41">
        <v>44.166499999999999</v>
      </c>
      <c r="R13" s="24">
        <v>0</v>
      </c>
      <c r="S13" s="24">
        <v>1E-3</v>
      </c>
      <c r="U13"/>
      <c r="V13"/>
      <c r="W13"/>
    </row>
    <row r="14" spans="1:23" x14ac:dyDescent="0.3">
      <c r="A14" t="s">
        <v>14</v>
      </c>
      <c r="B14" t="s">
        <v>919</v>
      </c>
      <c r="C14" s="39">
        <v>15.460599999999999</v>
      </c>
      <c r="D14" s="34">
        <v>4.8773999999999997</v>
      </c>
      <c r="E14" s="23">
        <v>18.7561</v>
      </c>
      <c r="F14" s="23">
        <v>2.0546000000000002</v>
      </c>
      <c r="G14" s="23">
        <v>619.18719999999996</v>
      </c>
      <c r="H14" s="23">
        <v>7.0960000000000001</v>
      </c>
      <c r="I14" s="34">
        <v>5.0244</v>
      </c>
      <c r="J14" s="34">
        <v>2.0308999999999999</v>
      </c>
      <c r="K14" s="34">
        <v>0</v>
      </c>
      <c r="L14" s="34">
        <v>6.4139239999999997</v>
      </c>
      <c r="M14" s="23">
        <v>0.55000000000000004</v>
      </c>
      <c r="N14" s="23">
        <v>2.0947</v>
      </c>
      <c r="O14" s="34">
        <v>12.462133</v>
      </c>
      <c r="P14" s="34">
        <v>46.721851495081282</v>
      </c>
      <c r="Q14" s="41">
        <v>55.138100000000001</v>
      </c>
      <c r="R14" s="23">
        <v>0</v>
      </c>
      <c r="S14" s="23">
        <v>1.5112000000000001</v>
      </c>
    </row>
    <row r="15" spans="1:23" x14ac:dyDescent="0.3">
      <c r="A15" t="s">
        <v>7</v>
      </c>
      <c r="B15" t="s">
        <v>920</v>
      </c>
      <c r="C15" s="39">
        <v>22.902000000000001</v>
      </c>
      <c r="D15" s="34">
        <v>10.1572</v>
      </c>
      <c r="E15" s="23">
        <v>20.514099999999999</v>
      </c>
      <c r="F15" s="23">
        <v>2.6898</v>
      </c>
      <c r="G15" s="23">
        <v>379.70522089552236</v>
      </c>
      <c r="H15" s="23">
        <v>6.3795999999999999</v>
      </c>
      <c r="I15" s="34">
        <v>5.7379499999999997</v>
      </c>
      <c r="J15" s="34">
        <v>1.57345</v>
      </c>
      <c r="K15" s="34">
        <v>4290.5852952695122</v>
      </c>
      <c r="L15" s="34">
        <v>5.5104990000000003</v>
      </c>
      <c r="M15" s="23">
        <v>3.29</v>
      </c>
      <c r="N15" s="23">
        <v>4.3803000000000001</v>
      </c>
      <c r="O15" s="34">
        <v>13.604483999999999</v>
      </c>
      <c r="P15" s="34">
        <v>41.66885594157683</v>
      </c>
      <c r="Q15" s="41">
        <v>40.846299999999999</v>
      </c>
      <c r="R15" s="23">
        <v>7.9000000000000008E-3</v>
      </c>
      <c r="S15" s="23">
        <v>0.76829999999999998</v>
      </c>
    </row>
    <row r="16" spans="1:23" x14ac:dyDescent="0.3">
      <c r="A16" t="s">
        <v>19</v>
      </c>
      <c r="B16" t="s">
        <v>921</v>
      </c>
      <c r="C16" s="39">
        <v>18.407</v>
      </c>
      <c r="D16" s="34">
        <v>7.2520000000000007</v>
      </c>
      <c r="E16" s="23">
        <v>13.8939</v>
      </c>
      <c r="F16" s="23">
        <v>1.395</v>
      </c>
      <c r="G16" s="23">
        <v>210.10692893081756</v>
      </c>
      <c r="H16" s="23">
        <v>3.8037000000000001</v>
      </c>
      <c r="I16" s="34">
        <v>5.4198500000000003</v>
      </c>
      <c r="J16" s="34">
        <v>1.92205</v>
      </c>
      <c r="K16" s="34">
        <v>5110.0418318487173</v>
      </c>
      <c r="L16" s="34">
        <v>6.8577760000000003</v>
      </c>
      <c r="M16" s="23">
        <v>0.68</v>
      </c>
      <c r="N16" s="23">
        <v>2.56</v>
      </c>
      <c r="O16" s="34">
        <v>14.344087</v>
      </c>
      <c r="P16" s="34">
        <v>43.139446140427388</v>
      </c>
      <c r="Q16" s="41">
        <v>41.785699999999999</v>
      </c>
      <c r="R16" s="23">
        <v>0</v>
      </c>
      <c r="S16" s="23">
        <v>1.0049999999999999</v>
      </c>
    </row>
    <row r="17" spans="1:19" x14ac:dyDescent="0.3">
      <c r="A17" t="s">
        <v>45</v>
      </c>
      <c r="B17" t="s">
        <v>922</v>
      </c>
      <c r="C17" s="39">
        <v>1.7290000000000001</v>
      </c>
      <c r="D17" s="34">
        <v>0.44350000000000012</v>
      </c>
      <c r="E17" s="23">
        <v>18.3703</v>
      </c>
      <c r="F17" s="23">
        <v>2.8892000000000002</v>
      </c>
      <c r="G17" s="23">
        <v>484.96607499999999</v>
      </c>
      <c r="H17" s="23">
        <v>-9.0877999999999997</v>
      </c>
      <c r="I17" s="34">
        <v>4.5533999999999999</v>
      </c>
      <c r="J17" s="34">
        <v>5.5667999999999997</v>
      </c>
      <c r="K17" s="34">
        <v>12525.052267015819</v>
      </c>
      <c r="L17" s="34">
        <v>0.69996100000000006</v>
      </c>
      <c r="M17" s="23">
        <v>10.34</v>
      </c>
      <c r="N17" s="23">
        <v>8.3674999999999997</v>
      </c>
      <c r="O17" s="34">
        <v>8.8352690000000003</v>
      </c>
      <c r="P17" s="34">
        <v>50.713161880394665</v>
      </c>
      <c r="Q17" s="41">
        <v>35.261499999999998</v>
      </c>
      <c r="R17" s="23">
        <v>0</v>
      </c>
      <c r="S17" s="23">
        <v>0.75960000000000005</v>
      </c>
    </row>
    <row r="18" spans="1:19" x14ac:dyDescent="0.3">
      <c r="A18" t="s">
        <v>20</v>
      </c>
      <c r="B18" t="s">
        <v>923</v>
      </c>
      <c r="C18" s="39">
        <v>14.5496</v>
      </c>
      <c r="D18" s="34">
        <v>5.6264000000000003</v>
      </c>
      <c r="E18" s="23">
        <v>17.145</v>
      </c>
      <c r="F18" s="23">
        <v>2.5118999999999998</v>
      </c>
      <c r="G18" s="23">
        <v>54.963530303030353</v>
      </c>
      <c r="H18" s="23">
        <v>-1.5559000000000001</v>
      </c>
      <c r="I18" s="34">
        <v>4.8521999999999998</v>
      </c>
      <c r="J18" s="34">
        <v>0.88860000000000006</v>
      </c>
      <c r="K18" s="34">
        <v>661.42818123495374</v>
      </c>
      <c r="L18" s="34">
        <v>7.5783199999999997</v>
      </c>
      <c r="M18" s="23">
        <v>0.25</v>
      </c>
      <c r="N18" s="23">
        <v>2.0142000000000002</v>
      </c>
      <c r="O18" s="34">
        <v>11.240539</v>
      </c>
      <c r="P18" s="34">
        <v>48.002151171509389</v>
      </c>
      <c r="Q18" s="41">
        <v>32.637599999999999</v>
      </c>
      <c r="R18" s="23">
        <v>0</v>
      </c>
      <c r="S18" s="23">
        <v>7.2946</v>
      </c>
    </row>
    <row r="19" spans="1:19" x14ac:dyDescent="0.3">
      <c r="A19" t="s">
        <v>29</v>
      </c>
      <c r="B19" t="s">
        <v>924</v>
      </c>
      <c r="C19" s="39">
        <v>12.125999999999999</v>
      </c>
      <c r="D19" s="34">
        <v>5.0322000000000013</v>
      </c>
      <c r="E19" s="23">
        <v>15.897</v>
      </c>
      <c r="F19" s="23">
        <v>1.6806000000000001</v>
      </c>
      <c r="G19" s="23">
        <v>39.282029545454556</v>
      </c>
      <c r="H19" s="23">
        <v>13.721500000000001</v>
      </c>
      <c r="I19" s="34">
        <v>5.5907</v>
      </c>
      <c r="J19" s="34">
        <v>0.67064999999999997</v>
      </c>
      <c r="K19" s="34">
        <v>1341.7711106287204</v>
      </c>
      <c r="L19" s="34">
        <v>5.2185709999999998</v>
      </c>
      <c r="M19" s="23">
        <v>0.35</v>
      </c>
      <c r="N19" s="23">
        <v>2.8578000000000001</v>
      </c>
      <c r="O19" s="34">
        <v>11.796044</v>
      </c>
      <c r="P19" s="34">
        <v>56.266194342488077</v>
      </c>
      <c r="Q19" s="41">
        <v>29.957999999999998</v>
      </c>
      <c r="R19" s="23">
        <v>4.1200000000000001E-2</v>
      </c>
      <c r="S19" s="23">
        <v>6.2664999999999997</v>
      </c>
    </row>
    <row r="20" spans="1:19" x14ac:dyDescent="0.3">
      <c r="A20" t="s">
        <v>3</v>
      </c>
      <c r="B20" t="s">
        <v>925</v>
      </c>
      <c r="C20" s="39">
        <v>14.5616</v>
      </c>
      <c r="D20" s="34">
        <v>4.3741000000000003</v>
      </c>
      <c r="E20" s="23">
        <v>15.664199999999999</v>
      </c>
      <c r="F20" s="23">
        <v>2.0960000000000001</v>
      </c>
      <c r="G20" s="23">
        <v>194.60363921568623</v>
      </c>
      <c r="H20" s="23">
        <v>-8.9364000000000008</v>
      </c>
      <c r="I20" s="34">
        <v>4.6244999999999994</v>
      </c>
      <c r="J20" s="34">
        <v>8.7767499999999998</v>
      </c>
      <c r="K20" s="34">
        <v>4078.5799339310402</v>
      </c>
      <c r="L20" s="34">
        <v>7.5678169999999998</v>
      </c>
      <c r="M20" s="23">
        <v>0.85</v>
      </c>
      <c r="N20" s="23">
        <v>2.8769999999999998</v>
      </c>
      <c r="O20" s="34">
        <v>12.125124</v>
      </c>
      <c r="P20" s="34">
        <v>45.055022810742592</v>
      </c>
      <c r="Q20" s="41">
        <v>40.166800000000002</v>
      </c>
      <c r="R20" s="23">
        <v>3.73E-2</v>
      </c>
      <c r="S20" s="23">
        <v>1.2592000000000001</v>
      </c>
    </row>
    <row r="21" spans="1:19" x14ac:dyDescent="0.3">
      <c r="A21" t="s">
        <v>8</v>
      </c>
      <c r="B21" t="s">
        <v>926</v>
      </c>
      <c r="C21" s="39">
        <v>10.164999999999999</v>
      </c>
      <c r="D21" s="34">
        <v>3.2818000000000005</v>
      </c>
      <c r="E21" s="23">
        <v>15.757199999999999</v>
      </c>
      <c r="F21" s="23">
        <v>1.9537</v>
      </c>
      <c r="G21" s="23">
        <v>183.39611413043482</v>
      </c>
      <c r="H21" s="23">
        <v>0.60399999999999998</v>
      </c>
      <c r="I21" s="34">
        <v>3.8036000000000003</v>
      </c>
      <c r="J21" s="34">
        <v>0.86904999999999999</v>
      </c>
      <c r="K21" s="34">
        <v>839.86916585766562</v>
      </c>
      <c r="L21" s="34">
        <v>10.720537</v>
      </c>
      <c r="M21" s="23">
        <v>0.36</v>
      </c>
      <c r="N21" s="23">
        <v>2.5428999999999999</v>
      </c>
      <c r="O21" s="34">
        <v>13.139215999999999</v>
      </c>
      <c r="P21" s="34">
        <v>44.360669045353859</v>
      </c>
      <c r="Q21" s="41">
        <v>26.1021</v>
      </c>
      <c r="R21" s="23">
        <v>1.7100000000000001E-2</v>
      </c>
      <c r="S21" s="23">
        <v>1.7766</v>
      </c>
    </row>
    <row r="22" spans="1:19" x14ac:dyDescent="0.3">
      <c r="A22" t="s">
        <v>47</v>
      </c>
      <c r="B22" t="s">
        <v>927</v>
      </c>
      <c r="C22" s="39">
        <v>9.7592999999999996</v>
      </c>
      <c r="D22" s="34">
        <v>3.7465000000000002</v>
      </c>
      <c r="E22" s="23">
        <v>15.8772</v>
      </c>
      <c r="F22" s="23">
        <v>2.2509999999999999</v>
      </c>
      <c r="G22" s="23">
        <v>50.858680952380972</v>
      </c>
      <c r="H22" s="23">
        <v>-3.972</v>
      </c>
      <c r="I22" s="34">
        <v>4.4844999999999997</v>
      </c>
      <c r="J22" s="34">
        <v>0.42615000000000003</v>
      </c>
      <c r="K22" s="34">
        <v>327.38376566278299</v>
      </c>
      <c r="L22" s="34">
        <v>6.8773169999999997</v>
      </c>
      <c r="M22" s="23">
        <v>0.26</v>
      </c>
      <c r="N22" s="23">
        <v>2.0972</v>
      </c>
      <c r="O22" s="34">
        <v>11.967916000000001</v>
      </c>
      <c r="P22" s="34">
        <v>50.46415746996653</v>
      </c>
      <c r="Q22" s="41">
        <v>32.607399999999998</v>
      </c>
      <c r="R22" s="23">
        <v>0.72399999999999998</v>
      </c>
      <c r="S22" s="23">
        <v>3.4857</v>
      </c>
    </row>
    <row r="23" spans="1:19" x14ac:dyDescent="0.3">
      <c r="A23" t="s">
        <v>30</v>
      </c>
      <c r="B23" t="s">
        <v>928</v>
      </c>
      <c r="C23" s="39">
        <v>7.0523999999999996</v>
      </c>
      <c r="D23" s="34">
        <v>2.5608</v>
      </c>
      <c r="E23" s="23">
        <v>16.377500000000001</v>
      </c>
      <c r="F23" s="23">
        <v>1.8070999999999999</v>
      </c>
      <c r="G23" s="23">
        <v>120.97494666666663</v>
      </c>
      <c r="H23" s="23">
        <v>5.0700000000000002E-2</v>
      </c>
      <c r="I23" s="34">
        <v>3.7073499999999999</v>
      </c>
      <c r="J23" s="34">
        <v>0.94255</v>
      </c>
      <c r="K23" s="34">
        <v>1534.2687423646371</v>
      </c>
      <c r="L23" s="34">
        <v>15.278862999999999</v>
      </c>
      <c r="M23" s="23">
        <v>0.26</v>
      </c>
      <c r="N23" s="23">
        <v>2.9895</v>
      </c>
      <c r="O23" s="34">
        <v>16.882952</v>
      </c>
      <c r="P23" s="34">
        <v>43.844576573871116</v>
      </c>
      <c r="Q23" s="41">
        <v>27.053000000000001</v>
      </c>
      <c r="R23" s="23">
        <v>0.14560000000000001</v>
      </c>
      <c r="S23" s="23">
        <v>2.0767000000000002</v>
      </c>
    </row>
    <row r="24" spans="1:19" x14ac:dyDescent="0.3">
      <c r="A24" t="s">
        <v>18</v>
      </c>
      <c r="B24" t="s">
        <v>929</v>
      </c>
      <c r="C24" s="39">
        <v>25.995100000000001</v>
      </c>
      <c r="D24" s="34">
        <v>9.1280999999999981</v>
      </c>
      <c r="E24" s="23">
        <v>15.417999999999999</v>
      </c>
      <c r="F24" s="23">
        <v>1.7394000000000001</v>
      </c>
      <c r="G24" s="23">
        <v>163.72432187500002</v>
      </c>
      <c r="H24" s="23">
        <v>-5.9608999999999996</v>
      </c>
      <c r="I24" s="34">
        <v>3.0774999999999997</v>
      </c>
      <c r="J24" s="34">
        <v>1.0257499999999999</v>
      </c>
      <c r="K24" s="34">
        <v>1672.9095712375718</v>
      </c>
      <c r="L24" s="34">
        <v>26.136437000000001</v>
      </c>
      <c r="M24" s="23">
        <v>0.82</v>
      </c>
      <c r="N24" s="23">
        <v>3.2679</v>
      </c>
      <c r="O24" s="34">
        <v>18.627087</v>
      </c>
      <c r="P24" s="34">
        <v>53.60105029153052</v>
      </c>
      <c r="Q24" s="41">
        <v>24.7151</v>
      </c>
      <c r="R24" s="23">
        <v>5.2596999999999996</v>
      </c>
      <c r="S24" s="23">
        <v>0.87209999999999999</v>
      </c>
    </row>
    <row r="25" spans="1:19" x14ac:dyDescent="0.3">
      <c r="A25" t="s">
        <v>1</v>
      </c>
      <c r="B25" t="s">
        <v>930</v>
      </c>
      <c r="C25" s="39">
        <v>17.215399999999999</v>
      </c>
      <c r="D25" s="34">
        <v>3.6906999999999996</v>
      </c>
      <c r="E25" s="23">
        <v>16.5504</v>
      </c>
      <c r="F25" s="23">
        <v>2.3224999999999998</v>
      </c>
      <c r="G25" s="23">
        <v>1697.7577428571428</v>
      </c>
      <c r="H25" s="23">
        <v>-3.9552999999999998</v>
      </c>
      <c r="I25" s="34">
        <v>4.9430999999999994</v>
      </c>
      <c r="J25" s="34">
        <v>9.6316999999999986</v>
      </c>
      <c r="K25" s="34">
        <v>2951.5090139830063</v>
      </c>
      <c r="L25" s="34">
        <v>4.7708820000000003</v>
      </c>
      <c r="M25" s="23">
        <v>1.46</v>
      </c>
      <c r="N25" s="23">
        <v>2.9674999999999998</v>
      </c>
      <c r="O25" s="34">
        <v>9.9611359999999998</v>
      </c>
      <c r="P25" s="34">
        <v>45.465605134717599</v>
      </c>
      <c r="Q25" s="41">
        <v>47.704000000000001</v>
      </c>
      <c r="R25" s="23">
        <v>2.0000000000000001E-4</v>
      </c>
      <c r="S25" s="23">
        <v>0.14729999999999999</v>
      </c>
    </row>
    <row r="26" spans="1:19" x14ac:dyDescent="0.3">
      <c r="A26" t="s">
        <v>12</v>
      </c>
      <c r="B26" t="s">
        <v>931</v>
      </c>
      <c r="C26" s="39">
        <v>15.075900000000001</v>
      </c>
      <c r="D26" s="34">
        <v>4.8150999999999993</v>
      </c>
      <c r="E26" s="23">
        <v>15.4269</v>
      </c>
      <c r="F26" s="23">
        <v>1.9617</v>
      </c>
      <c r="G26" s="23">
        <v>823.86004166666669</v>
      </c>
      <c r="H26" s="23">
        <v>-4.0347999999999997</v>
      </c>
      <c r="I26" s="34">
        <v>4.6925500000000007</v>
      </c>
      <c r="J26" s="34">
        <v>7.6257000000000001</v>
      </c>
      <c r="K26" s="34">
        <v>2230.0048046654956</v>
      </c>
      <c r="L26" s="34">
        <v>2.933128</v>
      </c>
      <c r="M26" s="23">
        <v>0.52</v>
      </c>
      <c r="N26" s="23">
        <v>2.7534999999999998</v>
      </c>
      <c r="O26" s="34">
        <v>8.9528680000000005</v>
      </c>
      <c r="P26" s="34">
        <v>49.477687446558072</v>
      </c>
      <c r="Q26" s="41">
        <v>42.023099999999999</v>
      </c>
      <c r="R26" s="23">
        <v>2.0000000000000001E-4</v>
      </c>
      <c r="S26" s="23">
        <v>0.31709999999999999</v>
      </c>
    </row>
    <row r="27" spans="1:19" x14ac:dyDescent="0.3">
      <c r="A27" t="s">
        <v>25</v>
      </c>
      <c r="B27" t="s">
        <v>932</v>
      </c>
      <c r="C27" s="39">
        <v>2.9533999999999998</v>
      </c>
      <c r="D27" s="34">
        <v>1.0022</v>
      </c>
      <c r="E27" s="23">
        <v>20.611499999999999</v>
      </c>
      <c r="F27" s="23">
        <v>2.4956999999999998</v>
      </c>
      <c r="G27" s="23">
        <v>92.123768749999996</v>
      </c>
      <c r="H27" s="23">
        <v>4.3075000000000001</v>
      </c>
      <c r="I27" s="34">
        <v>5.5853999999999999</v>
      </c>
      <c r="J27" s="34">
        <v>0.55464999999999998</v>
      </c>
      <c r="K27" s="34">
        <v>1076.3655101339746</v>
      </c>
      <c r="L27" s="34">
        <v>4.3717459999999999</v>
      </c>
      <c r="M27" s="23">
        <v>0.39</v>
      </c>
      <c r="N27" s="23">
        <v>4.0254000000000003</v>
      </c>
      <c r="O27" s="34">
        <v>11.639621</v>
      </c>
      <c r="P27" s="34">
        <v>57.201919240089929</v>
      </c>
      <c r="Q27" s="41">
        <v>33.488399999999999</v>
      </c>
      <c r="R27" s="23">
        <v>0</v>
      </c>
      <c r="S27" s="23">
        <v>1.6184000000000001</v>
      </c>
    </row>
    <row r="28" spans="1:19" x14ac:dyDescent="0.3">
      <c r="A28" t="s">
        <v>5</v>
      </c>
      <c r="B28" t="s">
        <v>933</v>
      </c>
      <c r="C28" s="39">
        <v>9.2495999999999992</v>
      </c>
      <c r="D28" s="34">
        <v>2.2123000000000008</v>
      </c>
      <c r="E28" s="23">
        <v>17.1934</v>
      </c>
      <c r="F28" s="23">
        <v>2.1433</v>
      </c>
      <c r="G28" s="23">
        <v>190.93110481927715</v>
      </c>
      <c r="H28" s="23">
        <v>-1.6666000000000001</v>
      </c>
      <c r="I28" s="34">
        <v>3.8345500000000001</v>
      </c>
      <c r="J28" s="34">
        <v>1.2256499999999999</v>
      </c>
      <c r="K28" s="34">
        <v>2037.8317660032433</v>
      </c>
      <c r="L28" s="34">
        <v>11.013532</v>
      </c>
      <c r="M28" s="23">
        <v>0.49</v>
      </c>
      <c r="N28" s="23">
        <v>2.6718999999999999</v>
      </c>
      <c r="O28" s="34">
        <v>14.050865</v>
      </c>
      <c r="P28" s="34">
        <v>49.026399053458995</v>
      </c>
      <c r="Q28" s="41">
        <v>33.543199999999999</v>
      </c>
      <c r="R28" s="23">
        <v>4.7699999999999999E-2</v>
      </c>
      <c r="S28" s="23">
        <v>0.89880000000000004</v>
      </c>
    </row>
    <row r="29" spans="1:19" x14ac:dyDescent="0.3">
      <c r="A29" t="s">
        <v>39</v>
      </c>
      <c r="B29" t="s">
        <v>934</v>
      </c>
      <c r="C29" s="39">
        <v>10.029</v>
      </c>
      <c r="D29" s="34">
        <v>3.8624000000000001</v>
      </c>
      <c r="E29" s="23">
        <v>15.871600000000001</v>
      </c>
      <c r="F29" s="23">
        <v>2.1705000000000001</v>
      </c>
      <c r="G29" s="23">
        <v>139.60231609195404</v>
      </c>
      <c r="H29" s="23">
        <v>1.1712</v>
      </c>
      <c r="I29" s="34">
        <v>5.6676500000000001</v>
      </c>
      <c r="J29" s="34">
        <v>3.4227499999999997</v>
      </c>
      <c r="K29" s="34">
        <v>3352.5397547380157</v>
      </c>
      <c r="L29" s="34">
        <v>6.1508399999999996</v>
      </c>
      <c r="M29" s="23">
        <v>0.55000000000000004</v>
      </c>
      <c r="N29" s="23">
        <v>2.4325999999999999</v>
      </c>
      <c r="O29" s="34">
        <v>9.6400120000000005</v>
      </c>
      <c r="P29" s="34">
        <v>46.889756492158234</v>
      </c>
      <c r="Q29" s="41">
        <v>36.384099999999997</v>
      </c>
      <c r="R29" s="23">
        <v>1.7399999999999999E-2</v>
      </c>
      <c r="S29" s="23">
        <v>2.3530000000000002</v>
      </c>
    </row>
    <row r="30" spans="1:19" x14ac:dyDescent="0.3">
      <c r="A30" t="s">
        <v>34</v>
      </c>
      <c r="B30" t="s">
        <v>935</v>
      </c>
      <c r="C30" s="39">
        <v>8.6704000000000008</v>
      </c>
      <c r="D30" s="34">
        <v>2.9312</v>
      </c>
      <c r="E30" s="23">
        <v>16.8904</v>
      </c>
      <c r="F30" s="23">
        <v>2.1543999999999999</v>
      </c>
      <c r="G30" s="23">
        <v>131.89772695652175</v>
      </c>
      <c r="H30" s="23">
        <v>-0.44059999999999999</v>
      </c>
      <c r="I30" s="34">
        <v>4.6201500000000006</v>
      </c>
      <c r="J30" s="34">
        <v>1.2053</v>
      </c>
      <c r="K30" s="34">
        <v>2307.9411985716201</v>
      </c>
      <c r="L30" s="34">
        <v>4.5551349999999999</v>
      </c>
      <c r="M30" s="23">
        <v>0.48</v>
      </c>
      <c r="N30" s="23">
        <v>2.9733999999999998</v>
      </c>
      <c r="O30" s="34">
        <v>13.229732</v>
      </c>
      <c r="P30" s="34">
        <v>46.233122146635715</v>
      </c>
      <c r="Q30" s="41">
        <v>37.378500000000003</v>
      </c>
      <c r="R30" s="23">
        <v>1.6999999999999999E-3</v>
      </c>
      <c r="S30" s="23">
        <v>1.2879</v>
      </c>
    </row>
    <row r="31" spans="1:19" x14ac:dyDescent="0.3">
      <c r="A31" t="s">
        <v>44</v>
      </c>
      <c r="B31" t="s">
        <v>936</v>
      </c>
      <c r="C31" s="39">
        <v>20.5383</v>
      </c>
      <c r="D31" s="34">
        <v>7.9837999999999996</v>
      </c>
      <c r="E31" s="23">
        <v>15.916499999999999</v>
      </c>
      <c r="F31" s="23">
        <v>1.7558</v>
      </c>
      <c r="G31" s="23">
        <v>62.645967073170752</v>
      </c>
      <c r="H31" s="23">
        <v>-4.9564000000000004</v>
      </c>
      <c r="I31" s="34">
        <v>2.2470499999999998</v>
      </c>
      <c r="J31" s="34">
        <v>0.25380000000000003</v>
      </c>
      <c r="K31" s="34">
        <v>316.36520385639813</v>
      </c>
      <c r="L31" s="34">
        <v>10.158215</v>
      </c>
      <c r="M31" s="23">
        <v>0.31</v>
      </c>
      <c r="N31" s="23">
        <v>3.4782000000000002</v>
      </c>
      <c r="O31" s="34">
        <v>19.665866000000001</v>
      </c>
      <c r="P31" s="34">
        <v>46.540604692996695</v>
      </c>
      <c r="Q31" s="41">
        <v>24.240200000000002</v>
      </c>
      <c r="R31" s="23">
        <v>0.59950000000000003</v>
      </c>
      <c r="S31" s="23">
        <v>3.0072000000000001</v>
      </c>
    </row>
    <row r="32" spans="1:19" x14ac:dyDescent="0.3">
      <c r="A32" t="s">
        <v>27</v>
      </c>
      <c r="B32" t="s">
        <v>937</v>
      </c>
      <c r="C32" s="39">
        <v>3.9605999999999999</v>
      </c>
      <c r="D32" s="34">
        <v>1.4579</v>
      </c>
      <c r="E32" s="23">
        <v>18.752600000000001</v>
      </c>
      <c r="F32" s="23">
        <v>2.1396999999999999</v>
      </c>
      <c r="G32" s="23">
        <v>7.8176785714285684</v>
      </c>
      <c r="H32" s="23">
        <v>5.6531000000000002</v>
      </c>
      <c r="I32" s="34">
        <v>6.5210999999999997</v>
      </c>
      <c r="J32" s="34">
        <v>0.72524999999999995</v>
      </c>
      <c r="K32" s="34">
        <v>2067.8637087878415</v>
      </c>
      <c r="L32" s="34">
        <v>3.3104930000000001</v>
      </c>
      <c r="M32" s="23">
        <v>0.22</v>
      </c>
      <c r="N32" s="23">
        <v>3.2057000000000002</v>
      </c>
      <c r="O32" s="34">
        <v>13.023512999999999</v>
      </c>
      <c r="P32" s="34">
        <v>65.263101987704644</v>
      </c>
      <c r="Q32" s="41">
        <v>28.244</v>
      </c>
      <c r="R32" s="23">
        <v>1.1164000000000001</v>
      </c>
      <c r="S32" s="23">
        <v>5.0301</v>
      </c>
    </row>
    <row r="33" spans="1:19" x14ac:dyDescent="0.3">
      <c r="A33" t="s">
        <v>24</v>
      </c>
      <c r="B33" t="s">
        <v>938</v>
      </c>
      <c r="C33" s="39">
        <v>12.1691</v>
      </c>
      <c r="D33" s="34">
        <v>5.2712999999999992</v>
      </c>
      <c r="E33" s="23">
        <v>16.271699999999999</v>
      </c>
      <c r="F33" s="23">
        <v>1.7891999999999999</v>
      </c>
      <c r="G33" s="23">
        <v>211.94428200000002</v>
      </c>
      <c r="H33" s="23">
        <v>6.9272</v>
      </c>
      <c r="I33" s="34">
        <v>5.6436500000000001</v>
      </c>
      <c r="J33" s="34">
        <v>0.90310000000000001</v>
      </c>
      <c r="K33" s="34">
        <v>3007.0400380672763</v>
      </c>
      <c r="L33" s="34">
        <v>5.8135459999999997</v>
      </c>
      <c r="M33" s="23">
        <v>0.51</v>
      </c>
      <c r="N33" s="23">
        <v>2.9478</v>
      </c>
      <c r="O33" s="34">
        <v>14.037747</v>
      </c>
      <c r="P33" s="34">
        <v>45.32907020151935</v>
      </c>
      <c r="Q33" s="41">
        <v>35.8172</v>
      </c>
      <c r="R33" s="23">
        <v>1.5E-3</v>
      </c>
      <c r="S33" s="23">
        <v>1.1085</v>
      </c>
    </row>
    <row r="34" spans="1:19" x14ac:dyDescent="0.3">
      <c r="A34" t="s">
        <v>32</v>
      </c>
      <c r="B34" t="s">
        <v>939</v>
      </c>
      <c r="C34" s="39">
        <v>8.9034999999999993</v>
      </c>
      <c r="D34" s="34">
        <v>3.1147</v>
      </c>
      <c r="E34" s="23">
        <v>15.3858</v>
      </c>
      <c r="F34" s="23">
        <v>2.4794</v>
      </c>
      <c r="G34" s="23">
        <v>9.3607207547169793</v>
      </c>
      <c r="H34" s="23">
        <v>-3.1105</v>
      </c>
      <c r="I34" s="34">
        <v>3.9794</v>
      </c>
      <c r="J34" s="34">
        <v>0.60155000000000003</v>
      </c>
      <c r="K34" s="34">
        <v>1445.2709476572393</v>
      </c>
      <c r="L34" s="34">
        <v>13.784712000000001</v>
      </c>
      <c r="M34" s="23">
        <v>0.3</v>
      </c>
      <c r="N34" s="23">
        <v>1.6839</v>
      </c>
      <c r="O34" s="34">
        <v>10.679937000000001</v>
      </c>
      <c r="P34" s="34">
        <v>57.35681499819394</v>
      </c>
      <c r="Q34" s="41">
        <v>23.396100000000001</v>
      </c>
      <c r="R34" s="23">
        <v>8.4375</v>
      </c>
      <c r="S34" s="23">
        <v>8.9671000000000003</v>
      </c>
    </row>
    <row r="35" spans="1:19" x14ac:dyDescent="0.3">
      <c r="A35" t="s">
        <v>43</v>
      </c>
      <c r="B35" t="s">
        <v>940</v>
      </c>
      <c r="C35" s="39">
        <v>13.935</v>
      </c>
      <c r="D35" s="34">
        <v>4.9360999999999997</v>
      </c>
      <c r="E35" s="23">
        <v>15.7698</v>
      </c>
      <c r="F35" s="23">
        <v>2.2370999999999999</v>
      </c>
      <c r="G35" s="23">
        <v>45.389361290322583</v>
      </c>
      <c r="H35" s="23">
        <v>-1.7314000000000001</v>
      </c>
      <c r="I35" s="34">
        <v>4.6503499999999995</v>
      </c>
      <c r="J35" s="34">
        <v>0.59550000000000003</v>
      </c>
      <c r="K35" s="34">
        <v>1406.9255976028376</v>
      </c>
      <c r="L35" s="34">
        <v>6.4171069999999997</v>
      </c>
      <c r="M35" s="23">
        <v>0.28999999999999998</v>
      </c>
      <c r="N35" s="23">
        <v>1.8662000000000001</v>
      </c>
      <c r="O35" s="34">
        <v>11.002846</v>
      </c>
      <c r="P35" s="34">
        <v>49.502202833448514</v>
      </c>
      <c r="Q35" s="41">
        <v>31.9345</v>
      </c>
      <c r="R35" s="23">
        <v>1.2800000000000001E-2</v>
      </c>
      <c r="S35" s="23">
        <v>7.8676000000000004</v>
      </c>
    </row>
    <row r="36" spans="1:19" x14ac:dyDescent="0.3">
      <c r="A36" t="s">
        <v>10</v>
      </c>
      <c r="B36" t="s">
        <v>941</v>
      </c>
      <c r="C36" s="39">
        <v>4.8981000000000003</v>
      </c>
      <c r="D36" s="34">
        <v>1.4527999999999999</v>
      </c>
      <c r="E36" s="23">
        <v>18.1493</v>
      </c>
      <c r="F36" s="23">
        <v>2.2526000000000002</v>
      </c>
      <c r="G36" s="23">
        <v>189.28816</v>
      </c>
      <c r="H36" s="23">
        <v>2.0569000000000002</v>
      </c>
      <c r="I36" s="34">
        <v>6.1653500000000001</v>
      </c>
      <c r="J36" s="34">
        <v>0.76454999999999995</v>
      </c>
      <c r="K36" s="34">
        <v>749.49647941956596</v>
      </c>
      <c r="L36" s="34">
        <v>6.2792190000000003</v>
      </c>
      <c r="M36" s="23">
        <v>0.23</v>
      </c>
      <c r="N36" s="23">
        <v>3.3704000000000001</v>
      </c>
      <c r="O36" s="34">
        <v>7.6386849999999997</v>
      </c>
      <c r="P36" s="34">
        <v>49.779193705157773</v>
      </c>
      <c r="Q36" s="41">
        <v>40.095399999999998</v>
      </c>
      <c r="R36" s="23">
        <v>0</v>
      </c>
      <c r="S36" s="23">
        <v>0.33589999999999998</v>
      </c>
    </row>
    <row r="37" spans="1:19" x14ac:dyDescent="0.3">
      <c r="A37" t="s">
        <v>2</v>
      </c>
      <c r="B37" t="s">
        <v>942</v>
      </c>
      <c r="C37" s="39">
        <v>20.5596</v>
      </c>
      <c r="D37" s="34">
        <v>3.5323000000000029</v>
      </c>
      <c r="E37" s="23">
        <v>16.188600000000001</v>
      </c>
      <c r="F37" s="23">
        <v>2.2765</v>
      </c>
      <c r="G37" s="23">
        <v>2272.6231380952386</v>
      </c>
      <c r="H37" s="23">
        <v>-5.7563000000000004</v>
      </c>
      <c r="I37" s="34">
        <v>4.2897999999999996</v>
      </c>
      <c r="J37" s="34">
        <v>10.920199999999999</v>
      </c>
      <c r="K37" s="34">
        <v>2675.0876375614307</v>
      </c>
      <c r="L37" s="34">
        <v>5.6918179999999996</v>
      </c>
      <c r="M37" s="23">
        <v>0.84</v>
      </c>
      <c r="N37" s="23">
        <v>2.3754</v>
      </c>
      <c r="O37" s="34">
        <v>9.5217310000000008</v>
      </c>
      <c r="P37" s="34">
        <v>49.903314170106725</v>
      </c>
      <c r="Q37" s="41">
        <v>44.151000000000003</v>
      </c>
      <c r="R37" s="23">
        <v>6.7000000000000002E-3</v>
      </c>
      <c r="S37" s="23">
        <v>0.17119999999999999</v>
      </c>
    </row>
    <row r="38" spans="1:19" x14ac:dyDescent="0.3">
      <c r="A38" t="s">
        <v>17</v>
      </c>
      <c r="B38" t="s">
        <v>943</v>
      </c>
      <c r="C38" s="39">
        <v>10.0771</v>
      </c>
      <c r="D38" s="34">
        <v>3.8800999999999997</v>
      </c>
      <c r="E38" s="23">
        <v>17.498100000000001</v>
      </c>
      <c r="F38" s="23">
        <v>1.9673</v>
      </c>
      <c r="G38" s="23">
        <v>36.637396969696965</v>
      </c>
      <c r="H38" s="23">
        <v>-2.5057999999999998</v>
      </c>
      <c r="I38" s="34">
        <v>4.71875</v>
      </c>
      <c r="J38" s="34">
        <v>0.99764999999999993</v>
      </c>
      <c r="K38" s="34">
        <v>1366.1448627158654</v>
      </c>
      <c r="L38" s="34">
        <v>3.6450119999999999</v>
      </c>
      <c r="M38" s="23">
        <v>0.4</v>
      </c>
      <c r="N38" s="23">
        <v>2.8411</v>
      </c>
      <c r="O38" s="34">
        <v>19.468952999999999</v>
      </c>
      <c r="P38" s="34">
        <v>54.229758678044782</v>
      </c>
      <c r="Q38" s="41">
        <v>28.270199999999999</v>
      </c>
      <c r="R38" s="23">
        <v>10.2951</v>
      </c>
      <c r="S38" s="23">
        <v>1.7823</v>
      </c>
    </row>
    <row r="39" spans="1:19" x14ac:dyDescent="0.3">
      <c r="A39" t="s">
        <v>35</v>
      </c>
      <c r="B39" t="s">
        <v>944</v>
      </c>
      <c r="C39" s="39">
        <v>16.622199999999999</v>
      </c>
      <c r="D39" s="34">
        <v>6.7485999999999997</v>
      </c>
      <c r="E39" s="23">
        <v>15.7294</v>
      </c>
      <c r="F39" s="23">
        <v>1.4322999999999999</v>
      </c>
      <c r="G39" s="23">
        <v>50.975229411764701</v>
      </c>
      <c r="H39" s="23">
        <v>15.7399</v>
      </c>
      <c r="I39" s="34">
        <v>3.90815</v>
      </c>
      <c r="J39" s="34">
        <v>2.7759499999999999</v>
      </c>
      <c r="K39" s="34">
        <v>8610.8534224764971</v>
      </c>
      <c r="L39" s="34">
        <v>6.5455829999999997</v>
      </c>
      <c r="M39" s="23">
        <v>7.17</v>
      </c>
      <c r="N39" s="23">
        <v>13.309200000000001</v>
      </c>
      <c r="O39" s="34">
        <v>12.945516</v>
      </c>
      <c r="P39" s="34">
        <v>42.223350466799538</v>
      </c>
      <c r="Q39" s="41">
        <v>35.561500000000002</v>
      </c>
      <c r="R39" s="23">
        <v>2.3E-3</v>
      </c>
      <c r="S39" s="23">
        <v>0.24229999999999999</v>
      </c>
    </row>
    <row r="40" spans="1:19" x14ac:dyDescent="0.3">
      <c r="A40" t="s">
        <v>6</v>
      </c>
      <c r="B40" t="s">
        <v>945</v>
      </c>
      <c r="C40" s="39">
        <v>21.427600000000002</v>
      </c>
      <c r="D40" s="34">
        <v>3.0482000000000014</v>
      </c>
      <c r="E40" s="23">
        <v>16.4541</v>
      </c>
      <c r="F40" s="23">
        <v>2.3365</v>
      </c>
      <c r="G40" s="23">
        <v>3089.0283241935485</v>
      </c>
      <c r="H40" s="23">
        <v>-9.2810000000000006</v>
      </c>
      <c r="I40" s="34">
        <v>4.10595</v>
      </c>
      <c r="J40" s="34">
        <v>25.946550000000002</v>
      </c>
      <c r="K40" s="34">
        <v>2795.2793984746818</v>
      </c>
      <c r="L40" s="34">
        <v>5.0606309999999999</v>
      </c>
      <c r="M40" s="23">
        <v>2.38</v>
      </c>
      <c r="N40" s="23">
        <v>3.4445000000000001</v>
      </c>
      <c r="O40" s="34">
        <v>13.611988</v>
      </c>
      <c r="P40" s="34">
        <v>49.753421659553752</v>
      </c>
      <c r="Q40" s="41">
        <v>53.707500000000003</v>
      </c>
      <c r="R40" s="23">
        <v>1.6400000000000001E-2</v>
      </c>
      <c r="S40" s="23">
        <v>0.23019999999999999</v>
      </c>
    </row>
    <row r="41" spans="1:19" x14ac:dyDescent="0.3">
      <c r="A41" t="s">
        <v>16</v>
      </c>
      <c r="B41" t="s">
        <v>946</v>
      </c>
      <c r="C41" s="39">
        <v>8.0385000000000009</v>
      </c>
      <c r="D41" s="34">
        <v>2.9782999999999995</v>
      </c>
      <c r="E41" s="23">
        <v>17.085999999999999</v>
      </c>
      <c r="F41" s="23">
        <v>2.1953999999999998</v>
      </c>
      <c r="G41" s="23">
        <v>294.38149090909099</v>
      </c>
      <c r="H41" s="23">
        <v>-1.0518000000000001</v>
      </c>
      <c r="I41" s="34">
        <v>4.0225499999999998</v>
      </c>
      <c r="J41" s="34">
        <v>1.4125999999999999</v>
      </c>
      <c r="K41" s="34">
        <v>879.27706798534473</v>
      </c>
      <c r="L41" s="34">
        <v>8.0452709999999996</v>
      </c>
      <c r="M41" s="23">
        <v>0.42</v>
      </c>
      <c r="N41" s="23">
        <v>2.5213000000000001</v>
      </c>
      <c r="O41" s="34">
        <v>13.893950999999999</v>
      </c>
      <c r="P41" s="34">
        <v>45.273285871560851</v>
      </c>
      <c r="Q41" s="41">
        <v>34.001399999999997</v>
      </c>
      <c r="R41" s="23">
        <v>2.9860000000000002</v>
      </c>
      <c r="S41" s="23">
        <v>0.89</v>
      </c>
    </row>
    <row r="42" spans="1:19" x14ac:dyDescent="0.3">
      <c r="A42" t="s">
        <v>40</v>
      </c>
      <c r="B42" t="s">
        <v>947</v>
      </c>
      <c r="C42" s="39">
        <v>9.7553999999999998</v>
      </c>
      <c r="D42" s="34">
        <v>3.8340000000000001</v>
      </c>
      <c r="E42" s="23">
        <v>15.723800000000001</v>
      </c>
      <c r="F42" s="23">
        <v>1.8576999999999999</v>
      </c>
      <c r="G42" s="23">
        <v>72.264170129870138</v>
      </c>
      <c r="H42" s="23">
        <v>-1.1187</v>
      </c>
      <c r="I42" s="34">
        <v>3.9367000000000001</v>
      </c>
      <c r="J42" s="34">
        <v>0.36985000000000001</v>
      </c>
      <c r="K42" s="34">
        <v>927.10672446348451</v>
      </c>
      <c r="L42" s="34">
        <v>3.0156830000000001</v>
      </c>
      <c r="M42" s="23">
        <v>0.45</v>
      </c>
      <c r="N42" s="23">
        <v>2.3496999999999999</v>
      </c>
      <c r="O42" s="34">
        <v>15.606400000000001</v>
      </c>
      <c r="P42" s="34">
        <v>52.198174495855135</v>
      </c>
      <c r="Q42" s="41">
        <v>22.276499999999999</v>
      </c>
      <c r="R42" s="23">
        <v>19.2668</v>
      </c>
      <c r="S42" s="23">
        <v>1.8287</v>
      </c>
    </row>
    <row r="43" spans="1:19" x14ac:dyDescent="0.3">
      <c r="A43" t="s">
        <v>15</v>
      </c>
      <c r="B43" t="s">
        <v>948</v>
      </c>
      <c r="C43" s="39">
        <v>4.5915999999999997</v>
      </c>
      <c r="D43" s="34">
        <v>1.8641999999999999</v>
      </c>
      <c r="E43" s="23">
        <v>17.664100000000001</v>
      </c>
      <c r="F43" s="23">
        <v>2.0093000000000001</v>
      </c>
      <c r="G43" s="23">
        <v>121.56720277777779</v>
      </c>
      <c r="H43" s="23">
        <v>6.6150000000000002</v>
      </c>
      <c r="I43" s="34">
        <v>6.8976000000000006</v>
      </c>
      <c r="J43" s="34">
        <v>4.0422000000000002</v>
      </c>
      <c r="K43" s="34">
        <v>2705.2944960293071</v>
      </c>
      <c r="L43" s="34">
        <v>9.3122089999999993</v>
      </c>
      <c r="M43" s="23">
        <v>0.42</v>
      </c>
      <c r="N43" s="23">
        <v>3.2267999999999999</v>
      </c>
      <c r="O43" s="34">
        <v>12.559011999999999</v>
      </c>
      <c r="P43" s="34">
        <v>54.567256051312853</v>
      </c>
      <c r="Q43" s="41">
        <v>36.579500000000003</v>
      </c>
      <c r="R43" s="23">
        <v>0</v>
      </c>
      <c r="S43" s="23">
        <v>2.0632000000000001</v>
      </c>
    </row>
    <row r="44" spans="1:19" x14ac:dyDescent="0.3">
      <c r="A44" t="s">
        <v>9</v>
      </c>
      <c r="B44" t="s">
        <v>949</v>
      </c>
      <c r="C44" s="39">
        <v>9.2872000000000003</v>
      </c>
      <c r="D44" s="34">
        <v>2.5529999999999999</v>
      </c>
      <c r="E44" s="23">
        <v>18.245799999999999</v>
      </c>
      <c r="F44" s="23">
        <v>2.6111</v>
      </c>
      <c r="G44" s="23">
        <v>475.72425820895512</v>
      </c>
      <c r="H44" s="23">
        <v>-1.6194999999999999</v>
      </c>
      <c r="I44" s="34">
        <v>4.6978</v>
      </c>
      <c r="J44" s="34">
        <v>5.1660000000000004</v>
      </c>
      <c r="K44" s="34">
        <v>1693.7501367089239</v>
      </c>
      <c r="L44" s="34">
        <v>5.2537760000000002</v>
      </c>
      <c r="M44" s="23">
        <v>0.78</v>
      </c>
      <c r="N44" s="23">
        <v>2.3134999999999999</v>
      </c>
      <c r="O44" s="34">
        <v>12.246813</v>
      </c>
      <c r="P44" s="34">
        <v>46.241998947302555</v>
      </c>
      <c r="Q44" s="41">
        <v>39.382800000000003</v>
      </c>
      <c r="R44" s="23">
        <v>2.2507000000000001</v>
      </c>
      <c r="S44" s="23">
        <v>0.58079999999999998</v>
      </c>
    </row>
    <row r="45" spans="1:19" x14ac:dyDescent="0.3">
      <c r="A45" t="s">
        <v>48</v>
      </c>
      <c r="B45" t="s">
        <v>950</v>
      </c>
      <c r="C45" s="39">
        <v>18.1676</v>
      </c>
      <c r="D45" s="34">
        <v>4.5081000000000007</v>
      </c>
      <c r="E45" s="23">
        <v>17.221599999999999</v>
      </c>
      <c r="F45" s="23">
        <v>2.6318000000000001</v>
      </c>
      <c r="G45" s="23">
        <v>1146.17776</v>
      </c>
      <c r="H45" s="23">
        <v>-2.6164999999999998</v>
      </c>
      <c r="I45" s="34">
        <v>3.7687499999999998</v>
      </c>
      <c r="J45" s="34">
        <v>2.03315</v>
      </c>
      <c r="K45" s="34">
        <v>2033.3859339122548</v>
      </c>
      <c r="L45" s="34">
        <v>3.9715129999999998</v>
      </c>
      <c r="M45" s="23">
        <v>0.95</v>
      </c>
      <c r="N45" s="23">
        <v>3.3866999999999998</v>
      </c>
      <c r="O45" s="34">
        <v>12.907919</v>
      </c>
      <c r="P45" s="34">
        <v>52.574212460261762</v>
      </c>
      <c r="Q45" s="41">
        <v>39.816499999999998</v>
      </c>
      <c r="R45" s="23">
        <v>0</v>
      </c>
      <c r="S45" s="23">
        <v>0.18410000000000001</v>
      </c>
    </row>
    <row r="46" spans="1:19" x14ac:dyDescent="0.3">
      <c r="A46" t="s">
        <v>37</v>
      </c>
      <c r="B46" t="s">
        <v>951</v>
      </c>
      <c r="C46" s="39">
        <v>18.0533</v>
      </c>
      <c r="D46" s="34">
        <v>8.2559000000000005</v>
      </c>
      <c r="E46" s="23">
        <v>17.700399999999998</v>
      </c>
      <c r="F46" s="23">
        <v>1.75</v>
      </c>
      <c r="G46" s="23">
        <v>153.5020891304348</v>
      </c>
      <c r="H46" s="23">
        <v>9.8994</v>
      </c>
      <c r="I46" s="34">
        <v>4.4784500000000005</v>
      </c>
      <c r="J46" s="34">
        <v>0.48650000000000004</v>
      </c>
      <c r="K46" s="34">
        <v>1028.196004846425</v>
      </c>
      <c r="L46" s="34">
        <v>14.801895</v>
      </c>
      <c r="M46" s="23">
        <v>0.43</v>
      </c>
      <c r="N46" s="23">
        <v>3.6480000000000001</v>
      </c>
      <c r="O46" s="34">
        <v>15.273054999999999</v>
      </c>
      <c r="P46" s="34">
        <v>43.773343098747304</v>
      </c>
      <c r="Q46" s="41">
        <v>31.3217</v>
      </c>
      <c r="R46" s="23">
        <v>1.1000000000000001E-3</v>
      </c>
      <c r="S46" s="23">
        <v>0.60609999999999997</v>
      </c>
    </row>
    <row r="47" spans="1:19" x14ac:dyDescent="0.3">
      <c r="A47" t="s">
        <v>49</v>
      </c>
      <c r="B47" t="s">
        <v>952</v>
      </c>
      <c r="C47" s="39">
        <v>10.196</v>
      </c>
      <c r="D47" s="34">
        <v>3.3697999999999988</v>
      </c>
      <c r="E47" s="23">
        <v>16.712700000000002</v>
      </c>
      <c r="F47" s="23">
        <v>2.3889</v>
      </c>
      <c r="G47" s="23">
        <v>15.122903030303032</v>
      </c>
      <c r="H47" s="23">
        <v>0.75680000000000003</v>
      </c>
      <c r="I47" s="34">
        <v>5.6945499999999996</v>
      </c>
      <c r="J47" s="34">
        <v>0.43695000000000001</v>
      </c>
      <c r="K47" s="34">
        <v>1028.7447365426196</v>
      </c>
      <c r="L47" s="34">
        <v>2.761304</v>
      </c>
      <c r="M47" s="23">
        <v>0.2</v>
      </c>
      <c r="N47" s="23">
        <v>2.6636000000000002</v>
      </c>
      <c r="O47" s="34">
        <v>13.095203</v>
      </c>
      <c r="P47" s="34">
        <v>58.22524002969611</v>
      </c>
      <c r="Q47" s="41">
        <v>30.363099999999999</v>
      </c>
      <c r="R47" s="23">
        <v>3.0599999999999999E-2</v>
      </c>
      <c r="S47" s="23">
        <v>11.520899999999999</v>
      </c>
    </row>
    <row r="48" spans="1:19" x14ac:dyDescent="0.3">
      <c r="A48" t="s">
        <v>38</v>
      </c>
      <c r="B48" t="s">
        <v>953</v>
      </c>
      <c r="C48" s="39">
        <v>16.200500000000002</v>
      </c>
      <c r="D48" s="34">
        <v>6.4921000000000006</v>
      </c>
      <c r="E48" s="23">
        <v>16.3874</v>
      </c>
      <c r="F48" s="23">
        <v>1.7729999999999999</v>
      </c>
      <c r="G48" s="23">
        <v>148.68217684210535</v>
      </c>
      <c r="H48" s="23">
        <v>6.1050000000000004</v>
      </c>
      <c r="I48" s="34">
        <v>4.47105</v>
      </c>
      <c r="J48" s="34">
        <v>0.58735000000000004</v>
      </c>
      <c r="K48" s="34">
        <v>1773.6674921695367</v>
      </c>
      <c r="L48" s="34">
        <v>8.9854749999999992</v>
      </c>
      <c r="M48" s="23">
        <v>0.41</v>
      </c>
      <c r="N48" s="23">
        <v>4.6193</v>
      </c>
      <c r="O48" s="34">
        <v>15.311434</v>
      </c>
      <c r="P48" s="34">
        <v>42.145926406986852</v>
      </c>
      <c r="Q48" s="41">
        <v>32.002000000000002</v>
      </c>
      <c r="R48" s="23">
        <v>8.3999999999999995E-3</v>
      </c>
      <c r="S48" s="23">
        <v>0.48259999999999997</v>
      </c>
    </row>
    <row r="49" spans="1:19" x14ac:dyDescent="0.3">
      <c r="A49" t="s">
        <v>4</v>
      </c>
      <c r="B49" t="s">
        <v>954</v>
      </c>
      <c r="C49" s="39">
        <v>15.7479</v>
      </c>
      <c r="D49" s="34">
        <v>6.9976000000000003</v>
      </c>
      <c r="E49" s="23">
        <v>12.5829</v>
      </c>
      <c r="F49" s="23">
        <v>1.3989</v>
      </c>
      <c r="G49" s="23">
        <v>119.42589055118114</v>
      </c>
      <c r="H49" s="23">
        <v>2.927</v>
      </c>
      <c r="I49" s="34">
        <v>4.7947500000000005</v>
      </c>
      <c r="J49" s="34">
        <v>1.2507000000000001</v>
      </c>
      <c r="K49" s="34">
        <v>3018.9587221481124</v>
      </c>
      <c r="L49" s="34">
        <v>17.497643</v>
      </c>
      <c r="M49" s="23">
        <v>0.6</v>
      </c>
      <c r="N49" s="23">
        <v>2.5394000000000001</v>
      </c>
      <c r="O49" s="34">
        <v>14.891322000000001</v>
      </c>
      <c r="P49" s="34">
        <v>45.074346701751203</v>
      </c>
      <c r="Q49" s="41">
        <v>29.422899999999998</v>
      </c>
      <c r="R49" s="23">
        <v>11.418100000000001</v>
      </c>
      <c r="S49" s="23">
        <v>0.73480000000000001</v>
      </c>
    </row>
    <row r="50" spans="1:19" x14ac:dyDescent="0.3">
      <c r="A50" t="s">
        <v>46</v>
      </c>
      <c r="B50" t="s">
        <v>955</v>
      </c>
      <c r="C50" s="39">
        <v>10.303900000000001</v>
      </c>
      <c r="D50" s="34">
        <v>4.4172000000000002</v>
      </c>
      <c r="E50" s="23">
        <v>11.113799999999999</v>
      </c>
      <c r="F50" s="23">
        <v>1.1979</v>
      </c>
      <c r="G50" s="23">
        <v>132.56325517241379</v>
      </c>
      <c r="H50" s="23">
        <v>5.0999999999999996</v>
      </c>
      <c r="I50" s="34">
        <v>6.5206999999999997</v>
      </c>
      <c r="J50" s="34">
        <v>2.13645</v>
      </c>
      <c r="K50" s="34">
        <v>3960.219752342598</v>
      </c>
      <c r="L50" s="34">
        <v>8.0768199999999997</v>
      </c>
      <c r="M50" s="23">
        <v>0.61</v>
      </c>
      <c r="N50" s="23">
        <v>2.4472999999999998</v>
      </c>
      <c r="O50" s="34">
        <v>9.0253309999999995</v>
      </c>
      <c r="P50" s="34">
        <v>46.038028624786051</v>
      </c>
      <c r="Q50" s="41">
        <v>37.685499999999998</v>
      </c>
      <c r="R50" s="23">
        <v>0.70509999999999995</v>
      </c>
      <c r="S50" s="23">
        <v>0.70709999999999995</v>
      </c>
    </row>
    <row r="51" spans="1:19" x14ac:dyDescent="0.3">
      <c r="A51" t="s">
        <v>13</v>
      </c>
      <c r="B51" t="s">
        <v>956</v>
      </c>
      <c r="C51" s="39">
        <v>10.908099999999999</v>
      </c>
      <c r="D51" s="34">
        <v>3.9146000000000001</v>
      </c>
      <c r="E51" s="23">
        <v>15.473000000000001</v>
      </c>
      <c r="F51" s="23">
        <v>1.7867</v>
      </c>
      <c r="G51" s="23">
        <v>554.40633047619031</v>
      </c>
      <c r="H51" s="23">
        <v>-1.0960000000000001</v>
      </c>
      <c r="I51" s="34">
        <v>5.1651000000000007</v>
      </c>
      <c r="J51" s="34">
        <v>4.0884</v>
      </c>
      <c r="K51" s="34">
        <v>3276.8131660018653</v>
      </c>
      <c r="L51" s="34">
        <v>3.443578</v>
      </c>
      <c r="M51" s="23">
        <v>1.1299999999999999</v>
      </c>
      <c r="N51" s="23">
        <v>2.5453999999999999</v>
      </c>
      <c r="O51" s="34">
        <v>10.704705000000001</v>
      </c>
      <c r="P51" s="34">
        <v>47.060632367751268</v>
      </c>
      <c r="Q51" s="41">
        <v>43.266300000000001</v>
      </c>
      <c r="R51" s="23">
        <v>2.8899999999999999E-2</v>
      </c>
      <c r="S51" s="23">
        <v>0.40489999999999998</v>
      </c>
    </row>
    <row r="52" spans="1:19" x14ac:dyDescent="0.3">
      <c r="A52" t="s">
        <v>33</v>
      </c>
      <c r="B52" t="s">
        <v>957</v>
      </c>
      <c r="C52" s="39">
        <v>2.2869000000000002</v>
      </c>
      <c r="D52" s="34">
        <v>0.46030000000000015</v>
      </c>
      <c r="E52" s="23">
        <v>19.4131</v>
      </c>
      <c r="F52" s="23">
        <v>2.3096999999999999</v>
      </c>
      <c r="G52" s="23">
        <v>72.921842857142863</v>
      </c>
      <c r="H52" s="23">
        <v>-0.28670000000000001</v>
      </c>
      <c r="I52" s="34">
        <v>6.8452999999999999</v>
      </c>
      <c r="J52" s="34">
        <v>1.1066</v>
      </c>
      <c r="K52" s="34">
        <v>1064.1825229034532</v>
      </c>
      <c r="L52" s="34">
        <v>8.7799019999999999</v>
      </c>
      <c r="M52" s="23">
        <v>0.27</v>
      </c>
      <c r="N52" s="23">
        <v>4.7404999999999999</v>
      </c>
      <c r="O52" s="34">
        <v>10.979092</v>
      </c>
      <c r="P52" s="34">
        <v>60.771180024413226</v>
      </c>
      <c r="Q52" s="41">
        <v>32.814799999999998</v>
      </c>
      <c r="R52" s="23">
        <v>0</v>
      </c>
      <c r="S52" s="23">
        <v>1.7371000000000001</v>
      </c>
    </row>
    <row r="53" spans="1:19" x14ac:dyDescent="0.3">
      <c r="A53" t="s">
        <v>11</v>
      </c>
      <c r="B53" t="s">
        <v>958</v>
      </c>
      <c r="C53" s="39">
        <v>7.7104999999999997</v>
      </c>
      <c r="D53" s="34">
        <v>2.6825000000000001</v>
      </c>
      <c r="E53" s="23">
        <v>15.4739</v>
      </c>
      <c r="F53" s="23">
        <v>1.7727999999999999</v>
      </c>
      <c r="G53" s="23">
        <v>145.6372538461539</v>
      </c>
      <c r="H53" s="23">
        <v>6.2671000000000001</v>
      </c>
      <c r="I53" s="34">
        <v>5.9973000000000001</v>
      </c>
      <c r="J53" s="34">
        <v>6.3041999999999998</v>
      </c>
      <c r="K53" s="34">
        <v>3582.8247962817009</v>
      </c>
      <c r="L53" s="34">
        <v>13.760007999999999</v>
      </c>
      <c r="M53" s="23">
        <v>0.56000000000000005</v>
      </c>
      <c r="N53" s="23">
        <v>2.7014999999999998</v>
      </c>
      <c r="O53" s="34">
        <v>10.256159999999999</v>
      </c>
      <c r="P53" s="34">
        <v>50.713233116381204</v>
      </c>
      <c r="Q53" s="41">
        <v>42.3994</v>
      </c>
      <c r="R53" s="23">
        <v>1.2999999999999999E-3</v>
      </c>
      <c r="S53" s="23">
        <v>1.8855</v>
      </c>
    </row>
    <row r="54" spans="1:19" x14ac:dyDescent="0.3">
      <c r="A54" t="s">
        <v>23</v>
      </c>
      <c r="B54" t="s">
        <v>959</v>
      </c>
      <c r="C54" s="39">
        <v>9.5025999999999993</v>
      </c>
      <c r="D54" s="34">
        <v>3.6558999999999995</v>
      </c>
      <c r="E54" s="23">
        <v>16.9693</v>
      </c>
      <c r="F54" s="23">
        <v>2.2149999999999999</v>
      </c>
      <c r="G54" s="23">
        <v>167.17950555555555</v>
      </c>
      <c r="H54" s="23">
        <v>-0.15</v>
      </c>
      <c r="I54" s="34">
        <v>4.6612499999999999</v>
      </c>
      <c r="J54" s="34">
        <v>1.5483500000000001</v>
      </c>
      <c r="K54" s="34">
        <v>942.85645408194011</v>
      </c>
      <c r="L54" s="34">
        <v>6.756354</v>
      </c>
      <c r="M54" s="23">
        <v>0.34</v>
      </c>
      <c r="N54" s="23">
        <v>2.2101000000000002</v>
      </c>
      <c r="O54" s="34">
        <v>11.046939</v>
      </c>
      <c r="P54" s="34">
        <v>49.468899784920708</v>
      </c>
      <c r="Q54" s="41">
        <v>33.330599999999997</v>
      </c>
      <c r="R54" s="23">
        <v>2.0999999999999999E-3</v>
      </c>
      <c r="S54" s="23">
        <v>2.0447000000000002</v>
      </c>
    </row>
    <row r="55" spans="1:19" x14ac:dyDescent="0.3">
      <c r="A55" t="s">
        <v>26</v>
      </c>
      <c r="B55" t="s">
        <v>960</v>
      </c>
      <c r="C55" s="39">
        <v>3.8936999999999999</v>
      </c>
      <c r="D55" s="34">
        <v>1.4299000000000002</v>
      </c>
      <c r="E55" s="23">
        <v>19.945699999999999</v>
      </c>
      <c r="F55" s="23">
        <v>2.2113999999999998</v>
      </c>
      <c r="G55" s="23">
        <v>95.002030909090877</v>
      </c>
      <c r="H55" s="23">
        <v>-4.4267000000000003</v>
      </c>
      <c r="I55" s="34">
        <v>3.0888499999999999</v>
      </c>
      <c r="J55" s="34">
        <v>0.81310000000000004</v>
      </c>
      <c r="K55" s="34">
        <v>207.79475583193388</v>
      </c>
      <c r="L55" s="34">
        <v>10.597614</v>
      </c>
      <c r="M55" s="23">
        <v>0.42</v>
      </c>
      <c r="N55" s="23">
        <v>2.8228</v>
      </c>
      <c r="O55" s="34">
        <v>17.803951000000001</v>
      </c>
      <c r="P55" s="34">
        <v>49.104953832544915</v>
      </c>
      <c r="Q55" s="41">
        <v>22.687899999999999</v>
      </c>
      <c r="R55" s="23">
        <v>6.3300999999999998</v>
      </c>
      <c r="S55" s="23">
        <v>0.50639999999999996</v>
      </c>
    </row>
    <row r="56" spans="1:19" x14ac:dyDescent="0.3">
      <c r="A56" t="s">
        <v>36</v>
      </c>
      <c r="B56" t="s">
        <v>961</v>
      </c>
      <c r="C56" s="39">
        <v>4.9208999999999996</v>
      </c>
      <c r="D56" s="34">
        <v>1.8238000000000001</v>
      </c>
      <c r="E56" s="23">
        <v>16.5123</v>
      </c>
      <c r="F56" s="23">
        <v>1.8492</v>
      </c>
      <c r="G56" s="23">
        <v>6.5419000000000009</v>
      </c>
      <c r="H56" s="23">
        <v>-6.6257000000000001</v>
      </c>
      <c r="I56" s="34">
        <v>5.375</v>
      </c>
      <c r="J56" s="34">
        <v>0.85165000000000002</v>
      </c>
      <c r="K56" s="34">
        <v>1044.7056786703602</v>
      </c>
      <c r="L56" s="34">
        <v>3.4685640000000002</v>
      </c>
      <c r="M56" s="23">
        <v>0.15</v>
      </c>
      <c r="N56" s="23">
        <v>2.9262000000000001</v>
      </c>
      <c r="O56" s="34">
        <v>11.058551</v>
      </c>
      <c r="P56" s="34">
        <v>63.846451075971942</v>
      </c>
      <c r="Q56" s="41">
        <v>18.3644</v>
      </c>
      <c r="R56" s="23">
        <v>10.164199999999999</v>
      </c>
      <c r="S56" s="23">
        <v>2.3854000000000002</v>
      </c>
    </row>
    <row r="57" spans="1:19" x14ac:dyDescent="0.3">
      <c r="C57" s="34"/>
      <c r="D57" s="34"/>
      <c r="E57" s="23"/>
      <c r="F57" s="23"/>
      <c r="G57" s="25"/>
      <c r="H57" s="23"/>
      <c r="I57" s="34"/>
      <c r="J57" s="34"/>
      <c r="K57" s="34"/>
      <c r="L57" s="34"/>
      <c r="M57" s="23"/>
      <c r="N57" s="23"/>
      <c r="O57" s="34"/>
      <c r="P57" s="34"/>
      <c r="Q57" s="23"/>
      <c r="R57" s="23"/>
      <c r="S57" s="23"/>
    </row>
    <row r="58" spans="1:19" x14ac:dyDescent="0.3">
      <c r="G58" s="8"/>
    </row>
    <row r="59" spans="1:19" x14ac:dyDescent="0.3">
      <c r="G59" s="8"/>
    </row>
    <row r="60" spans="1:19" x14ac:dyDescent="0.3">
      <c r="G60" s="8"/>
    </row>
    <row r="61" spans="1:19" x14ac:dyDescent="0.3">
      <c r="G61" s="8"/>
    </row>
    <row r="62" spans="1:19" x14ac:dyDescent="0.3">
      <c r="G62" s="8"/>
    </row>
    <row r="63" spans="1:19" x14ac:dyDescent="0.3">
      <c r="G63" s="8"/>
    </row>
    <row r="64" spans="1:19" x14ac:dyDescent="0.3">
      <c r="G64" s="8"/>
    </row>
    <row r="65" spans="1:7" x14ac:dyDescent="0.3">
      <c r="A65" s="16"/>
      <c r="G65" s="8"/>
    </row>
    <row r="66" spans="1:7" x14ac:dyDescent="0.3">
      <c r="G66" s="8"/>
    </row>
    <row r="67" spans="1:7" x14ac:dyDescent="0.3">
      <c r="G67" s="8"/>
    </row>
    <row r="68" spans="1:7" x14ac:dyDescent="0.3">
      <c r="G68" s="8"/>
    </row>
    <row r="69" spans="1:7" x14ac:dyDescent="0.3">
      <c r="G69" s="8"/>
    </row>
    <row r="70" spans="1:7" x14ac:dyDescent="0.3">
      <c r="G70" s="8"/>
    </row>
    <row r="71" spans="1:7" x14ac:dyDescent="0.3">
      <c r="G71" s="8"/>
    </row>
    <row r="72" spans="1:7" x14ac:dyDescent="0.3">
      <c r="G72" s="8"/>
    </row>
    <row r="73" spans="1:7" x14ac:dyDescent="0.3">
      <c r="G73" s="8"/>
    </row>
    <row r="74" spans="1:7" x14ac:dyDescent="0.3">
      <c r="G74" s="8"/>
    </row>
    <row r="75" spans="1:7" x14ac:dyDescent="0.3">
      <c r="G75" s="8"/>
    </row>
    <row r="76" spans="1:7" x14ac:dyDescent="0.3">
      <c r="G76" s="8"/>
    </row>
    <row r="77" spans="1:7" x14ac:dyDescent="0.3">
      <c r="G77" s="8"/>
    </row>
    <row r="78" spans="1:7" x14ac:dyDescent="0.3">
      <c r="G78" s="8"/>
    </row>
    <row r="79" spans="1:7" x14ac:dyDescent="0.3">
      <c r="G79" s="8"/>
    </row>
    <row r="80" spans="1:7" x14ac:dyDescent="0.3">
      <c r="G80" s="8"/>
    </row>
    <row r="81" spans="7:7" x14ac:dyDescent="0.3">
      <c r="G81" s="8"/>
    </row>
    <row r="82" spans="7:7" x14ac:dyDescent="0.3">
      <c r="G82" s="8"/>
    </row>
    <row r="83" spans="7:7" x14ac:dyDescent="0.3">
      <c r="G83" s="8"/>
    </row>
    <row r="84" spans="7:7" x14ac:dyDescent="0.3">
      <c r="G84" s="8"/>
    </row>
    <row r="85" spans="7:7" x14ac:dyDescent="0.3">
      <c r="G85" s="8"/>
    </row>
    <row r="86" spans="7:7" x14ac:dyDescent="0.3">
      <c r="G86" s="8"/>
    </row>
    <row r="87" spans="7:7" x14ac:dyDescent="0.3">
      <c r="G87" s="8"/>
    </row>
    <row r="88" spans="7:7" x14ac:dyDescent="0.3">
      <c r="G88" s="8"/>
    </row>
    <row r="89" spans="7:7" x14ac:dyDescent="0.3">
      <c r="G89" s="8"/>
    </row>
    <row r="90" spans="7:7" x14ac:dyDescent="0.3">
      <c r="G90" s="8"/>
    </row>
    <row r="91" spans="7:7" x14ac:dyDescent="0.3">
      <c r="G91" s="8"/>
    </row>
    <row r="92" spans="7:7" x14ac:dyDescent="0.3">
      <c r="G92" s="8"/>
    </row>
    <row r="93" spans="7:7" x14ac:dyDescent="0.3">
      <c r="G93" s="8"/>
    </row>
    <row r="94" spans="7:7" x14ac:dyDescent="0.3">
      <c r="G94" s="8"/>
    </row>
    <row r="95" spans="7:7" x14ac:dyDescent="0.3">
      <c r="G95" s="8"/>
    </row>
    <row r="96" spans="7:7" x14ac:dyDescent="0.3">
      <c r="G96" s="8"/>
    </row>
    <row r="97" spans="7:7" x14ac:dyDescent="0.3">
      <c r="G97" s="8"/>
    </row>
    <row r="98" spans="7:7" x14ac:dyDescent="0.3">
      <c r="G98" s="8"/>
    </row>
    <row r="99" spans="7:7" x14ac:dyDescent="0.3">
      <c r="G99" s="8"/>
    </row>
    <row r="100" spans="7:7" x14ac:dyDescent="0.3">
      <c r="G100" s="8"/>
    </row>
    <row r="101" spans="7:7" x14ac:dyDescent="0.3">
      <c r="G101" s="8"/>
    </row>
    <row r="102" spans="7:7" x14ac:dyDescent="0.3">
      <c r="G102" s="8"/>
    </row>
    <row r="103" spans="7:7" x14ac:dyDescent="0.3">
      <c r="G103" s="8"/>
    </row>
    <row r="104" spans="7:7" x14ac:dyDescent="0.3">
      <c r="G104" s="8"/>
    </row>
    <row r="105" spans="7:7" x14ac:dyDescent="0.3">
      <c r="G105" s="8"/>
    </row>
    <row r="106" spans="7:7" x14ac:dyDescent="0.3">
      <c r="G106" s="8"/>
    </row>
    <row r="107" spans="7:7" x14ac:dyDescent="0.3">
      <c r="G107" s="8"/>
    </row>
    <row r="108" spans="7:7" x14ac:dyDescent="0.3">
      <c r="G108" s="8"/>
    </row>
    <row r="109" spans="7:7" x14ac:dyDescent="0.3">
      <c r="G109" s="8"/>
    </row>
    <row r="110" spans="7:7" x14ac:dyDescent="0.3">
      <c r="G110" s="8"/>
    </row>
    <row r="111" spans="7:7" x14ac:dyDescent="0.3">
      <c r="G111" s="8"/>
    </row>
    <row r="112" spans="7:7" x14ac:dyDescent="0.3">
      <c r="G112" s="8"/>
    </row>
    <row r="113" spans="7:7" x14ac:dyDescent="0.3">
      <c r="G113" s="8"/>
    </row>
    <row r="114" spans="7:7" x14ac:dyDescent="0.3">
      <c r="G114" s="8"/>
    </row>
    <row r="115" spans="7:7" x14ac:dyDescent="0.3">
      <c r="G115" s="8"/>
    </row>
    <row r="116" spans="7:7" x14ac:dyDescent="0.3">
      <c r="G116" s="8"/>
    </row>
    <row r="117" spans="7:7" x14ac:dyDescent="0.3">
      <c r="G117" s="8"/>
    </row>
    <row r="118" spans="7:7" x14ac:dyDescent="0.3">
      <c r="G118" s="8"/>
    </row>
    <row r="119" spans="7:7" x14ac:dyDescent="0.3">
      <c r="G119" s="8"/>
    </row>
    <row r="120" spans="7:7" x14ac:dyDescent="0.3">
      <c r="G120" s="8"/>
    </row>
    <row r="121" spans="7:7" x14ac:dyDescent="0.3">
      <c r="G121" s="8"/>
    </row>
    <row r="122" spans="7:7" x14ac:dyDescent="0.3">
      <c r="G122" s="8"/>
    </row>
    <row r="123" spans="7:7" x14ac:dyDescent="0.3">
      <c r="G123" s="8"/>
    </row>
    <row r="124" spans="7:7" x14ac:dyDescent="0.3">
      <c r="G124" s="8"/>
    </row>
    <row r="125" spans="7:7" x14ac:dyDescent="0.3">
      <c r="G125" s="8"/>
    </row>
    <row r="126" spans="7:7" x14ac:dyDescent="0.3">
      <c r="G126" s="8"/>
    </row>
    <row r="127" spans="7:7" x14ac:dyDescent="0.3">
      <c r="G127" s="8"/>
    </row>
    <row r="128" spans="7:7" x14ac:dyDescent="0.3">
      <c r="G128" s="8"/>
    </row>
    <row r="129" spans="7:7" x14ac:dyDescent="0.3">
      <c r="G129" s="8"/>
    </row>
    <row r="130" spans="7:7" x14ac:dyDescent="0.3">
      <c r="G130" s="8"/>
    </row>
    <row r="131" spans="7:7" x14ac:dyDescent="0.3">
      <c r="G131" s="8"/>
    </row>
    <row r="132" spans="7:7" x14ac:dyDescent="0.3">
      <c r="G132" s="8"/>
    </row>
    <row r="133" spans="7:7" x14ac:dyDescent="0.3">
      <c r="G133" s="8"/>
    </row>
    <row r="134" spans="7:7" x14ac:dyDescent="0.3">
      <c r="G134" s="8"/>
    </row>
    <row r="135" spans="7:7" x14ac:dyDescent="0.3">
      <c r="G135" s="8"/>
    </row>
    <row r="136" spans="7:7" x14ac:dyDescent="0.3">
      <c r="G136" s="8"/>
    </row>
    <row r="137" spans="7:7" x14ac:dyDescent="0.3">
      <c r="G137" s="8"/>
    </row>
    <row r="138" spans="7:7" x14ac:dyDescent="0.3">
      <c r="G138" s="8"/>
    </row>
    <row r="139" spans="7:7" x14ac:dyDescent="0.3">
      <c r="G139" s="8"/>
    </row>
    <row r="140" spans="7:7" x14ac:dyDescent="0.3">
      <c r="G140" s="8"/>
    </row>
    <row r="141" spans="7:7" x14ac:dyDescent="0.3">
      <c r="G141" s="8"/>
    </row>
    <row r="142" spans="7:7" x14ac:dyDescent="0.3">
      <c r="G142" s="8"/>
    </row>
    <row r="143" spans="7:7" x14ac:dyDescent="0.3">
      <c r="G143" s="8"/>
    </row>
    <row r="144" spans="7:7" x14ac:dyDescent="0.3">
      <c r="G144" s="8"/>
    </row>
    <row r="145" spans="7:7" x14ac:dyDescent="0.3">
      <c r="G145" s="8"/>
    </row>
    <row r="146" spans="7:7" x14ac:dyDescent="0.3">
      <c r="G146" s="8"/>
    </row>
    <row r="147" spans="7:7" x14ac:dyDescent="0.3">
      <c r="G147" s="8"/>
    </row>
    <row r="148" spans="7:7" x14ac:dyDescent="0.3">
      <c r="G148" s="8"/>
    </row>
    <row r="149" spans="7:7" x14ac:dyDescent="0.3">
      <c r="G149" s="8"/>
    </row>
    <row r="150" spans="7:7" x14ac:dyDescent="0.3">
      <c r="G150" s="8"/>
    </row>
    <row r="151" spans="7:7" x14ac:dyDescent="0.3">
      <c r="G151" s="8"/>
    </row>
    <row r="152" spans="7:7" x14ac:dyDescent="0.3">
      <c r="G152" s="8"/>
    </row>
    <row r="153" spans="7:7" x14ac:dyDescent="0.3">
      <c r="G153" s="8"/>
    </row>
    <row r="154" spans="7:7" x14ac:dyDescent="0.3">
      <c r="G154" s="8"/>
    </row>
    <row r="155" spans="7:7" x14ac:dyDescent="0.3">
      <c r="G155" s="8"/>
    </row>
    <row r="156" spans="7:7" x14ac:dyDescent="0.3">
      <c r="G156" s="8"/>
    </row>
    <row r="157" spans="7:7" x14ac:dyDescent="0.3">
      <c r="G157" s="8"/>
    </row>
    <row r="158" spans="7:7" x14ac:dyDescent="0.3">
      <c r="G158" s="8"/>
    </row>
    <row r="159" spans="7:7" x14ac:dyDescent="0.3">
      <c r="G159" s="8"/>
    </row>
    <row r="160" spans="7:7" x14ac:dyDescent="0.3">
      <c r="G160" s="8"/>
    </row>
    <row r="161" spans="7:7" x14ac:dyDescent="0.3">
      <c r="G161" s="8"/>
    </row>
    <row r="162" spans="7:7" x14ac:dyDescent="0.3">
      <c r="G162" s="8"/>
    </row>
    <row r="163" spans="7:7" x14ac:dyDescent="0.3">
      <c r="G163" s="8"/>
    </row>
    <row r="164" spans="7:7" x14ac:dyDescent="0.3">
      <c r="G164" s="8"/>
    </row>
    <row r="165" spans="7:7" x14ac:dyDescent="0.3">
      <c r="G165" s="8"/>
    </row>
    <row r="166" spans="7:7" x14ac:dyDescent="0.3">
      <c r="G166" s="8"/>
    </row>
    <row r="167" spans="7:7" x14ac:dyDescent="0.3">
      <c r="G167" s="8"/>
    </row>
    <row r="168" spans="7:7" x14ac:dyDescent="0.3">
      <c r="G168" s="8"/>
    </row>
    <row r="169" spans="7:7" x14ac:dyDescent="0.3">
      <c r="G169" s="8"/>
    </row>
    <row r="170" spans="7:7" x14ac:dyDescent="0.3">
      <c r="G170" s="8"/>
    </row>
    <row r="171" spans="7:7" x14ac:dyDescent="0.3">
      <c r="G171" s="8"/>
    </row>
    <row r="172" spans="7:7" x14ac:dyDescent="0.3">
      <c r="G172" s="8"/>
    </row>
    <row r="173" spans="7:7" x14ac:dyDescent="0.3">
      <c r="G173" s="8"/>
    </row>
    <row r="174" spans="7:7" x14ac:dyDescent="0.3">
      <c r="G174" s="8"/>
    </row>
    <row r="175" spans="7:7" x14ac:dyDescent="0.3">
      <c r="G175" s="8"/>
    </row>
    <row r="176" spans="7:7" x14ac:dyDescent="0.3">
      <c r="G176" s="8"/>
    </row>
    <row r="177" spans="7:7" x14ac:dyDescent="0.3">
      <c r="G177" s="8"/>
    </row>
    <row r="178" spans="7:7" x14ac:dyDescent="0.3">
      <c r="G178" s="8"/>
    </row>
    <row r="179" spans="7:7" x14ac:dyDescent="0.3">
      <c r="G179" s="8"/>
    </row>
    <row r="180" spans="7:7" x14ac:dyDescent="0.3">
      <c r="G180" s="8"/>
    </row>
    <row r="181" spans="7:7" x14ac:dyDescent="0.3">
      <c r="G181" s="8"/>
    </row>
    <row r="182" spans="7:7" x14ac:dyDescent="0.3">
      <c r="G182" s="8"/>
    </row>
    <row r="183" spans="7:7" x14ac:dyDescent="0.3">
      <c r="G183" s="8"/>
    </row>
    <row r="184" spans="7:7" x14ac:dyDescent="0.3">
      <c r="G184" s="8"/>
    </row>
    <row r="185" spans="7:7" x14ac:dyDescent="0.3">
      <c r="G185" s="8"/>
    </row>
    <row r="186" spans="7:7" x14ac:dyDescent="0.3">
      <c r="G186" s="8"/>
    </row>
    <row r="187" spans="7:7" x14ac:dyDescent="0.3">
      <c r="G187" s="8"/>
    </row>
    <row r="188" spans="7:7" x14ac:dyDescent="0.3">
      <c r="G188" s="8"/>
    </row>
    <row r="189" spans="7:7" x14ac:dyDescent="0.3">
      <c r="G189" s="8"/>
    </row>
    <row r="190" spans="7:7" x14ac:dyDescent="0.3">
      <c r="G190" s="8"/>
    </row>
    <row r="191" spans="7:7" x14ac:dyDescent="0.3">
      <c r="G191" s="8"/>
    </row>
    <row r="192" spans="7:7" x14ac:dyDescent="0.3">
      <c r="G192" s="8"/>
    </row>
    <row r="193" spans="7:7" x14ac:dyDescent="0.3">
      <c r="G193" s="8"/>
    </row>
    <row r="194" spans="7:7" x14ac:dyDescent="0.3">
      <c r="G194" s="8"/>
    </row>
    <row r="195" spans="7:7" x14ac:dyDescent="0.3">
      <c r="G195" s="8"/>
    </row>
    <row r="196" spans="7:7" x14ac:dyDescent="0.3">
      <c r="G196" s="8"/>
    </row>
    <row r="197" spans="7:7" x14ac:dyDescent="0.3">
      <c r="G197" s="8"/>
    </row>
    <row r="198" spans="7:7" x14ac:dyDescent="0.3">
      <c r="G198" s="8"/>
    </row>
    <row r="199" spans="7:7" x14ac:dyDescent="0.3">
      <c r="G199" s="8"/>
    </row>
    <row r="200" spans="7:7" x14ac:dyDescent="0.3">
      <c r="G200" s="8"/>
    </row>
    <row r="201" spans="7:7" x14ac:dyDescent="0.3">
      <c r="G201" s="8"/>
    </row>
    <row r="202" spans="7:7" x14ac:dyDescent="0.3">
      <c r="G202" s="8"/>
    </row>
    <row r="203" spans="7:7" x14ac:dyDescent="0.3">
      <c r="G203" s="8"/>
    </row>
    <row r="204" spans="7:7" x14ac:dyDescent="0.3">
      <c r="G204" s="8"/>
    </row>
    <row r="205" spans="7:7" x14ac:dyDescent="0.3">
      <c r="G205" s="8"/>
    </row>
    <row r="206" spans="7:7" x14ac:dyDescent="0.3">
      <c r="G206" s="8"/>
    </row>
    <row r="207" spans="7:7" x14ac:dyDescent="0.3">
      <c r="G207" s="8"/>
    </row>
    <row r="208" spans="7:7" x14ac:dyDescent="0.3">
      <c r="G208" s="8"/>
    </row>
    <row r="209" spans="7:7" x14ac:dyDescent="0.3">
      <c r="G209" s="8"/>
    </row>
    <row r="210" spans="7:7" x14ac:dyDescent="0.3">
      <c r="G210" s="8"/>
    </row>
    <row r="211" spans="7:7" x14ac:dyDescent="0.3">
      <c r="G211" s="8"/>
    </row>
    <row r="212" spans="7:7" x14ac:dyDescent="0.3">
      <c r="G212" s="8"/>
    </row>
    <row r="213" spans="7:7" x14ac:dyDescent="0.3">
      <c r="G213" s="8"/>
    </row>
    <row r="214" spans="7:7" x14ac:dyDescent="0.3">
      <c r="G214" s="8"/>
    </row>
    <row r="215" spans="7:7" x14ac:dyDescent="0.3">
      <c r="G215" s="8"/>
    </row>
    <row r="216" spans="7:7" x14ac:dyDescent="0.3">
      <c r="G216" s="8"/>
    </row>
    <row r="217" spans="7:7" x14ac:dyDescent="0.3">
      <c r="G217" s="8"/>
    </row>
    <row r="218" spans="7:7" x14ac:dyDescent="0.3">
      <c r="G218" s="8"/>
    </row>
    <row r="219" spans="7:7" x14ac:dyDescent="0.3">
      <c r="G219" s="8"/>
    </row>
    <row r="220" spans="7:7" x14ac:dyDescent="0.3">
      <c r="G220" s="8"/>
    </row>
    <row r="221" spans="7:7" x14ac:dyDescent="0.3">
      <c r="G221" s="8"/>
    </row>
    <row r="222" spans="7:7" x14ac:dyDescent="0.3">
      <c r="G222" s="8"/>
    </row>
    <row r="223" spans="7:7" x14ac:dyDescent="0.3">
      <c r="G223" s="8"/>
    </row>
    <row r="224" spans="7:7" x14ac:dyDescent="0.3">
      <c r="G224" s="8"/>
    </row>
    <row r="225" spans="7:7" x14ac:dyDescent="0.3">
      <c r="G225" s="8"/>
    </row>
    <row r="226" spans="7:7" x14ac:dyDescent="0.3">
      <c r="G226" s="8"/>
    </row>
    <row r="227" spans="7:7" x14ac:dyDescent="0.3">
      <c r="G227" s="8"/>
    </row>
    <row r="228" spans="7:7" x14ac:dyDescent="0.3">
      <c r="G228" s="8"/>
    </row>
    <row r="229" spans="7:7" x14ac:dyDescent="0.3">
      <c r="G229" s="8"/>
    </row>
    <row r="230" spans="7:7" x14ac:dyDescent="0.3">
      <c r="G230" s="8"/>
    </row>
    <row r="231" spans="7:7" x14ac:dyDescent="0.3">
      <c r="G231" s="8"/>
    </row>
    <row r="232" spans="7:7" x14ac:dyDescent="0.3">
      <c r="G232" s="8"/>
    </row>
    <row r="233" spans="7:7" x14ac:dyDescent="0.3">
      <c r="G233" s="8"/>
    </row>
    <row r="234" spans="7:7" x14ac:dyDescent="0.3">
      <c r="G234" s="8"/>
    </row>
    <row r="235" spans="7:7" x14ac:dyDescent="0.3">
      <c r="G235" s="8"/>
    </row>
    <row r="236" spans="7:7" x14ac:dyDescent="0.3">
      <c r="G236" s="8"/>
    </row>
    <row r="237" spans="7:7" x14ac:dyDescent="0.3">
      <c r="G237" s="8"/>
    </row>
    <row r="238" spans="7:7" x14ac:dyDescent="0.3">
      <c r="G238" s="8"/>
    </row>
    <row r="239" spans="7:7" x14ac:dyDescent="0.3">
      <c r="G239" s="8"/>
    </row>
    <row r="240" spans="7:7" x14ac:dyDescent="0.3">
      <c r="G240" s="8"/>
    </row>
    <row r="241" spans="7:7" x14ac:dyDescent="0.3">
      <c r="G241" s="8"/>
    </row>
    <row r="242" spans="7:7" x14ac:dyDescent="0.3">
      <c r="G242" s="8"/>
    </row>
    <row r="243" spans="7:7" x14ac:dyDescent="0.3">
      <c r="G243" s="8"/>
    </row>
    <row r="244" spans="7:7" x14ac:dyDescent="0.3">
      <c r="G244" s="8"/>
    </row>
    <row r="245" spans="7:7" x14ac:dyDescent="0.3">
      <c r="G245" s="8"/>
    </row>
    <row r="246" spans="7:7" x14ac:dyDescent="0.3">
      <c r="G246" s="8"/>
    </row>
    <row r="247" spans="7:7" x14ac:dyDescent="0.3">
      <c r="G247" s="8"/>
    </row>
    <row r="248" spans="7:7" x14ac:dyDescent="0.3">
      <c r="G248" s="8"/>
    </row>
    <row r="249" spans="7:7" x14ac:dyDescent="0.3">
      <c r="G249" s="8"/>
    </row>
    <row r="250" spans="7:7" x14ac:dyDescent="0.3">
      <c r="G250" s="8"/>
    </row>
    <row r="251" spans="7:7" x14ac:dyDescent="0.3">
      <c r="G251" s="8"/>
    </row>
    <row r="252" spans="7:7" x14ac:dyDescent="0.3">
      <c r="G252" s="8"/>
    </row>
    <row r="253" spans="7:7" x14ac:dyDescent="0.3">
      <c r="G253" s="8"/>
    </row>
    <row r="254" spans="7:7" x14ac:dyDescent="0.3">
      <c r="G254" s="8"/>
    </row>
    <row r="255" spans="7:7" x14ac:dyDescent="0.3">
      <c r="G255" s="8"/>
    </row>
    <row r="256" spans="7:7" x14ac:dyDescent="0.3">
      <c r="G256" s="8"/>
    </row>
    <row r="257" spans="7:7" x14ac:dyDescent="0.3">
      <c r="G257" s="8"/>
    </row>
    <row r="258" spans="7:7" x14ac:dyDescent="0.3">
      <c r="G258" s="8"/>
    </row>
    <row r="259" spans="7:7" x14ac:dyDescent="0.3">
      <c r="G259" s="8"/>
    </row>
    <row r="260" spans="7:7" x14ac:dyDescent="0.3">
      <c r="G260" s="8"/>
    </row>
    <row r="261" spans="7:7" x14ac:dyDescent="0.3">
      <c r="G261" s="8"/>
    </row>
    <row r="262" spans="7:7" x14ac:dyDescent="0.3">
      <c r="G262" s="8"/>
    </row>
    <row r="263" spans="7:7" x14ac:dyDescent="0.3">
      <c r="G263" s="8"/>
    </row>
    <row r="264" spans="7:7" x14ac:dyDescent="0.3">
      <c r="G264" s="8"/>
    </row>
    <row r="265" spans="7:7" x14ac:dyDescent="0.3">
      <c r="G265" s="8"/>
    </row>
    <row r="266" spans="7:7" x14ac:dyDescent="0.3">
      <c r="G266" s="8"/>
    </row>
    <row r="267" spans="7:7" x14ac:dyDescent="0.3">
      <c r="G267" s="8"/>
    </row>
    <row r="268" spans="7:7" x14ac:dyDescent="0.3">
      <c r="G268" s="8"/>
    </row>
    <row r="269" spans="7:7" x14ac:dyDescent="0.3">
      <c r="G269" s="8"/>
    </row>
    <row r="270" spans="7:7" x14ac:dyDescent="0.3">
      <c r="G270" s="8"/>
    </row>
    <row r="271" spans="7:7" x14ac:dyDescent="0.3">
      <c r="G271" s="8"/>
    </row>
    <row r="272" spans="7:7" x14ac:dyDescent="0.3">
      <c r="G272" s="8"/>
    </row>
    <row r="273" spans="7:7" x14ac:dyDescent="0.3">
      <c r="G273" s="8"/>
    </row>
    <row r="274" spans="7:7" x14ac:dyDescent="0.3">
      <c r="G274" s="8"/>
    </row>
    <row r="275" spans="7:7" x14ac:dyDescent="0.3">
      <c r="G275" s="8"/>
    </row>
    <row r="276" spans="7:7" x14ac:dyDescent="0.3">
      <c r="G276" s="8"/>
    </row>
    <row r="277" spans="7:7" x14ac:dyDescent="0.3">
      <c r="G277" s="8"/>
    </row>
    <row r="278" spans="7:7" x14ac:dyDescent="0.3">
      <c r="G278" s="8"/>
    </row>
    <row r="279" spans="7:7" x14ac:dyDescent="0.3">
      <c r="G279" s="8"/>
    </row>
    <row r="280" spans="7:7" x14ac:dyDescent="0.3">
      <c r="G280" s="8"/>
    </row>
    <row r="281" spans="7:7" x14ac:dyDescent="0.3">
      <c r="G281" s="8"/>
    </row>
    <row r="282" spans="7:7" x14ac:dyDescent="0.3">
      <c r="G282" s="8"/>
    </row>
    <row r="283" spans="7:7" x14ac:dyDescent="0.3">
      <c r="G283" s="8"/>
    </row>
    <row r="284" spans="7:7" x14ac:dyDescent="0.3">
      <c r="G284" s="8"/>
    </row>
    <row r="285" spans="7:7" x14ac:dyDescent="0.3">
      <c r="G285" s="8"/>
    </row>
    <row r="286" spans="7:7" x14ac:dyDescent="0.3">
      <c r="G286" s="8"/>
    </row>
    <row r="287" spans="7:7" x14ac:dyDescent="0.3">
      <c r="G287" s="8"/>
    </row>
    <row r="288" spans="7:7" x14ac:dyDescent="0.3">
      <c r="G288" s="8"/>
    </row>
    <row r="289" spans="7:7" x14ac:dyDescent="0.3">
      <c r="G289" s="8"/>
    </row>
    <row r="290" spans="7:7" x14ac:dyDescent="0.3">
      <c r="G290" s="8"/>
    </row>
    <row r="291" spans="7:7" x14ac:dyDescent="0.3">
      <c r="G291" s="8"/>
    </row>
    <row r="292" spans="7:7" x14ac:dyDescent="0.3">
      <c r="G292" s="8"/>
    </row>
    <row r="293" spans="7:7" x14ac:dyDescent="0.3">
      <c r="G293" s="8"/>
    </row>
    <row r="294" spans="7:7" x14ac:dyDescent="0.3">
      <c r="G294" s="8"/>
    </row>
    <row r="295" spans="7:7" x14ac:dyDescent="0.3">
      <c r="G295" s="8"/>
    </row>
    <row r="296" spans="7:7" x14ac:dyDescent="0.3">
      <c r="G296" s="8"/>
    </row>
    <row r="297" spans="7:7" x14ac:dyDescent="0.3">
      <c r="G297" s="8"/>
    </row>
    <row r="298" spans="7:7" x14ac:dyDescent="0.3">
      <c r="G298" s="8"/>
    </row>
    <row r="299" spans="7:7" x14ac:dyDescent="0.3">
      <c r="G299" s="8"/>
    </row>
    <row r="300" spans="7:7" x14ac:dyDescent="0.3">
      <c r="G300" s="8"/>
    </row>
    <row r="301" spans="7:7" x14ac:dyDescent="0.3">
      <c r="G301" s="8"/>
    </row>
    <row r="302" spans="7:7" x14ac:dyDescent="0.3">
      <c r="G302" s="8"/>
    </row>
    <row r="303" spans="7:7" x14ac:dyDescent="0.3">
      <c r="G303" s="8"/>
    </row>
    <row r="304" spans="7:7" x14ac:dyDescent="0.3">
      <c r="G304" s="8"/>
    </row>
    <row r="305" spans="7:7" x14ac:dyDescent="0.3">
      <c r="G305" s="8"/>
    </row>
    <row r="306" spans="7:7" x14ac:dyDescent="0.3">
      <c r="G306" s="8"/>
    </row>
    <row r="307" spans="7:7" x14ac:dyDescent="0.3">
      <c r="G307" s="8"/>
    </row>
    <row r="308" spans="7:7" x14ac:dyDescent="0.3">
      <c r="G308" s="8"/>
    </row>
    <row r="309" spans="7:7" x14ac:dyDescent="0.3">
      <c r="G309" s="8"/>
    </row>
    <row r="310" spans="7:7" x14ac:dyDescent="0.3">
      <c r="G310" s="8"/>
    </row>
    <row r="311" spans="7:7" x14ac:dyDescent="0.3">
      <c r="G311" s="8"/>
    </row>
    <row r="312" spans="7:7" x14ac:dyDescent="0.3">
      <c r="G312" s="8"/>
    </row>
    <row r="313" spans="7:7" x14ac:dyDescent="0.3">
      <c r="G313" s="8"/>
    </row>
    <row r="314" spans="7:7" x14ac:dyDescent="0.3">
      <c r="G314" s="8"/>
    </row>
    <row r="315" spans="7:7" x14ac:dyDescent="0.3">
      <c r="G315" s="8"/>
    </row>
    <row r="316" spans="7:7" x14ac:dyDescent="0.3">
      <c r="G316" s="8"/>
    </row>
    <row r="317" spans="7:7" x14ac:dyDescent="0.3">
      <c r="G317" s="8"/>
    </row>
    <row r="318" spans="7:7" x14ac:dyDescent="0.3">
      <c r="G318" s="8"/>
    </row>
    <row r="319" spans="7:7" x14ac:dyDescent="0.3">
      <c r="G319" s="8"/>
    </row>
    <row r="320" spans="7:7" x14ac:dyDescent="0.3">
      <c r="G320" s="8"/>
    </row>
    <row r="321" spans="7:7" x14ac:dyDescent="0.3">
      <c r="G321" s="8"/>
    </row>
    <row r="322" spans="7:7" x14ac:dyDescent="0.3">
      <c r="G322" s="8"/>
    </row>
    <row r="323" spans="7:7" x14ac:dyDescent="0.3">
      <c r="G323" s="8"/>
    </row>
    <row r="324" spans="7:7" x14ac:dyDescent="0.3">
      <c r="G324" s="8"/>
    </row>
    <row r="325" spans="7:7" x14ac:dyDescent="0.3">
      <c r="G325" s="8"/>
    </row>
    <row r="326" spans="7:7" x14ac:dyDescent="0.3">
      <c r="G326" s="8"/>
    </row>
    <row r="327" spans="7:7" x14ac:dyDescent="0.3">
      <c r="G327" s="8"/>
    </row>
    <row r="328" spans="7:7" x14ac:dyDescent="0.3">
      <c r="G328" s="8"/>
    </row>
    <row r="329" spans="7:7" x14ac:dyDescent="0.3">
      <c r="G329" s="8"/>
    </row>
    <row r="330" spans="7:7" x14ac:dyDescent="0.3">
      <c r="G330" s="8"/>
    </row>
    <row r="331" spans="7:7" x14ac:dyDescent="0.3">
      <c r="G331" s="8"/>
    </row>
    <row r="332" spans="7:7" x14ac:dyDescent="0.3">
      <c r="G332" s="8"/>
    </row>
    <row r="333" spans="7:7" x14ac:dyDescent="0.3">
      <c r="G333" s="8"/>
    </row>
    <row r="334" spans="7:7" x14ac:dyDescent="0.3">
      <c r="G334" s="8"/>
    </row>
    <row r="335" spans="7:7" x14ac:dyDescent="0.3">
      <c r="G335" s="8"/>
    </row>
    <row r="336" spans="7:7" x14ac:dyDescent="0.3">
      <c r="G336" s="8"/>
    </row>
    <row r="337" spans="7:7" x14ac:dyDescent="0.3">
      <c r="G337" s="8"/>
    </row>
    <row r="338" spans="7:7" x14ac:dyDescent="0.3">
      <c r="G338" s="8"/>
    </row>
    <row r="339" spans="7:7" x14ac:dyDescent="0.3">
      <c r="G339" s="8"/>
    </row>
    <row r="340" spans="7:7" x14ac:dyDescent="0.3">
      <c r="G340" s="8"/>
    </row>
    <row r="341" spans="7:7" x14ac:dyDescent="0.3">
      <c r="G341" s="8"/>
    </row>
    <row r="342" spans="7:7" x14ac:dyDescent="0.3">
      <c r="G342" s="8"/>
    </row>
    <row r="343" spans="7:7" x14ac:dyDescent="0.3">
      <c r="G343" s="8"/>
    </row>
    <row r="344" spans="7:7" x14ac:dyDescent="0.3">
      <c r="G344" s="8"/>
    </row>
    <row r="345" spans="7:7" x14ac:dyDescent="0.3">
      <c r="G345" s="8"/>
    </row>
    <row r="346" spans="7:7" x14ac:dyDescent="0.3">
      <c r="G346" s="8"/>
    </row>
    <row r="347" spans="7:7" x14ac:dyDescent="0.3">
      <c r="G347" s="8"/>
    </row>
    <row r="348" spans="7:7" x14ac:dyDescent="0.3">
      <c r="G348" s="8"/>
    </row>
    <row r="349" spans="7:7" x14ac:dyDescent="0.3">
      <c r="G349" s="8"/>
    </row>
    <row r="350" spans="7:7" x14ac:dyDescent="0.3">
      <c r="G350" s="8"/>
    </row>
    <row r="351" spans="7:7" x14ac:dyDescent="0.3">
      <c r="G351" s="8"/>
    </row>
    <row r="352" spans="7:7" x14ac:dyDescent="0.3">
      <c r="G352" s="8"/>
    </row>
    <row r="353" spans="7:7" x14ac:dyDescent="0.3">
      <c r="G353" s="8"/>
    </row>
    <row r="354" spans="7:7" x14ac:dyDescent="0.3">
      <c r="G354" s="8"/>
    </row>
    <row r="355" spans="7:7" x14ac:dyDescent="0.3">
      <c r="G355" s="8"/>
    </row>
    <row r="356" spans="7:7" x14ac:dyDescent="0.3">
      <c r="G356" s="8"/>
    </row>
    <row r="357" spans="7:7" x14ac:dyDescent="0.3">
      <c r="G357" s="8"/>
    </row>
    <row r="358" spans="7:7" x14ac:dyDescent="0.3">
      <c r="G358" s="8"/>
    </row>
    <row r="359" spans="7:7" x14ac:dyDescent="0.3">
      <c r="G359" s="8"/>
    </row>
    <row r="360" spans="7:7" x14ac:dyDescent="0.3">
      <c r="G360" s="8"/>
    </row>
    <row r="361" spans="7:7" x14ac:dyDescent="0.3">
      <c r="G361" s="8"/>
    </row>
    <row r="362" spans="7:7" x14ac:dyDescent="0.3">
      <c r="G362" s="8"/>
    </row>
    <row r="363" spans="7:7" x14ac:dyDescent="0.3">
      <c r="G363" s="8"/>
    </row>
    <row r="364" spans="7:7" x14ac:dyDescent="0.3">
      <c r="G364" s="8"/>
    </row>
    <row r="365" spans="7:7" x14ac:dyDescent="0.3">
      <c r="G365" s="8"/>
    </row>
    <row r="366" spans="7:7" x14ac:dyDescent="0.3">
      <c r="G366" s="8"/>
    </row>
    <row r="367" spans="7:7" x14ac:dyDescent="0.3">
      <c r="G367" s="8"/>
    </row>
    <row r="368" spans="7:7" x14ac:dyDescent="0.3">
      <c r="G368" s="8"/>
    </row>
    <row r="369" spans="7:7" x14ac:dyDescent="0.3">
      <c r="G369" s="8"/>
    </row>
    <row r="370" spans="7:7" x14ac:dyDescent="0.3">
      <c r="G370" s="8"/>
    </row>
    <row r="371" spans="7:7" x14ac:dyDescent="0.3">
      <c r="G371" s="8"/>
    </row>
    <row r="372" spans="7:7" x14ac:dyDescent="0.3">
      <c r="G372" s="8"/>
    </row>
    <row r="373" spans="7:7" x14ac:dyDescent="0.3">
      <c r="G373" s="8"/>
    </row>
    <row r="374" spans="7:7" x14ac:dyDescent="0.3">
      <c r="G374" s="8"/>
    </row>
    <row r="375" spans="7:7" x14ac:dyDescent="0.3">
      <c r="G375" s="8"/>
    </row>
    <row r="376" spans="7:7" x14ac:dyDescent="0.3">
      <c r="G376" s="8"/>
    </row>
    <row r="377" spans="7:7" x14ac:dyDescent="0.3">
      <c r="G377" s="8"/>
    </row>
    <row r="378" spans="7:7" x14ac:dyDescent="0.3">
      <c r="G378" s="8"/>
    </row>
    <row r="379" spans="7:7" x14ac:dyDescent="0.3">
      <c r="G379" s="8"/>
    </row>
    <row r="380" spans="7:7" x14ac:dyDescent="0.3">
      <c r="G380" s="8"/>
    </row>
    <row r="381" spans="7:7" x14ac:dyDescent="0.3">
      <c r="G381" s="8"/>
    </row>
    <row r="382" spans="7:7" x14ac:dyDescent="0.3">
      <c r="G382" s="8"/>
    </row>
    <row r="383" spans="7:7" x14ac:dyDescent="0.3">
      <c r="G383" s="8"/>
    </row>
    <row r="384" spans="7:7" x14ac:dyDescent="0.3">
      <c r="G384" s="8"/>
    </row>
    <row r="385" spans="7:7" x14ac:dyDescent="0.3">
      <c r="G385" s="8"/>
    </row>
    <row r="386" spans="7:7" x14ac:dyDescent="0.3">
      <c r="G386" s="8"/>
    </row>
    <row r="387" spans="7:7" x14ac:dyDescent="0.3">
      <c r="G387" s="8"/>
    </row>
    <row r="388" spans="7:7" x14ac:dyDescent="0.3">
      <c r="G388" s="8"/>
    </row>
    <row r="389" spans="7:7" x14ac:dyDescent="0.3">
      <c r="G389" s="8"/>
    </row>
    <row r="390" spans="7:7" x14ac:dyDescent="0.3">
      <c r="G390" s="8"/>
    </row>
    <row r="391" spans="7:7" x14ac:dyDescent="0.3">
      <c r="G391" s="8"/>
    </row>
    <row r="392" spans="7:7" x14ac:dyDescent="0.3">
      <c r="G392" s="8"/>
    </row>
    <row r="393" spans="7:7" x14ac:dyDescent="0.3">
      <c r="G393" s="8"/>
    </row>
    <row r="394" spans="7:7" x14ac:dyDescent="0.3">
      <c r="G394" s="8"/>
    </row>
    <row r="395" spans="7:7" x14ac:dyDescent="0.3">
      <c r="G395" s="8"/>
    </row>
    <row r="396" spans="7:7" x14ac:dyDescent="0.3">
      <c r="G396" s="8"/>
    </row>
    <row r="397" spans="7:7" x14ac:dyDescent="0.3">
      <c r="G397" s="8"/>
    </row>
    <row r="398" spans="7:7" x14ac:dyDescent="0.3">
      <c r="G398" s="8"/>
    </row>
    <row r="399" spans="7:7" x14ac:dyDescent="0.3">
      <c r="G399" s="8"/>
    </row>
    <row r="400" spans="7:7" x14ac:dyDescent="0.3">
      <c r="G400" s="8"/>
    </row>
    <row r="401" spans="7:7" x14ac:dyDescent="0.3">
      <c r="G401" s="8"/>
    </row>
    <row r="402" spans="7:7" x14ac:dyDescent="0.3">
      <c r="G402" s="8"/>
    </row>
    <row r="403" spans="7:7" x14ac:dyDescent="0.3">
      <c r="G403" s="8"/>
    </row>
    <row r="404" spans="7:7" x14ac:dyDescent="0.3">
      <c r="G404" s="8"/>
    </row>
    <row r="405" spans="7:7" x14ac:dyDescent="0.3">
      <c r="G405" s="8"/>
    </row>
    <row r="406" spans="7:7" x14ac:dyDescent="0.3">
      <c r="G406" s="8"/>
    </row>
    <row r="407" spans="7:7" x14ac:dyDescent="0.3">
      <c r="G407" s="8"/>
    </row>
    <row r="408" spans="7:7" x14ac:dyDescent="0.3">
      <c r="G408" s="8"/>
    </row>
  </sheetData>
  <autoFilter ref="A5:S5" xr:uid="{33D40C53-7E23-49D6-B1B6-88ED75F90CB2}">
    <sortState xmlns:xlrd2="http://schemas.microsoft.com/office/spreadsheetml/2017/richdata2" ref="A6:S56">
      <sortCondition ref="A5"/>
    </sortState>
  </autoFilter>
  <hyperlinks>
    <hyperlink ref="K5" r:id="rId1" xr:uid="{0437465E-5BD3-480A-8C77-6C7B05C5B1F0}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2C872-B852-40F5-9A51-0C7CC573E161}">
  <dimension ref="A1:AL813"/>
  <sheetViews>
    <sheetView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4.4" x14ac:dyDescent="0.3"/>
  <cols>
    <col min="1" max="1" width="13.44140625" bestFit="1" customWidth="1"/>
    <col min="2" max="2" width="50.6640625" bestFit="1" customWidth="1"/>
    <col min="3" max="4" width="15.6640625" style="29" customWidth="1"/>
    <col min="5" max="8" width="15.6640625" style="20" customWidth="1"/>
    <col min="9" max="12" width="15.6640625" style="29" customWidth="1"/>
    <col min="13" max="14" width="15.6640625" style="20" customWidth="1"/>
    <col min="15" max="16" width="15.6640625" style="29" customWidth="1"/>
    <col min="17" max="19" width="15.6640625" style="20" customWidth="1"/>
    <col min="20" max="20" width="3.88671875" customWidth="1"/>
  </cols>
  <sheetData>
    <row r="1" spans="1:38" x14ac:dyDescent="0.3">
      <c r="A1" s="15" t="s">
        <v>966</v>
      </c>
      <c r="Q1" s="43">
        <f>CORREL(Q6:Q408,I6:I408)</f>
        <v>0.36083584959551152</v>
      </c>
    </row>
    <row r="2" spans="1:38" x14ac:dyDescent="0.3">
      <c r="A2" s="13" t="s">
        <v>984</v>
      </c>
    </row>
    <row r="3" spans="1:38" x14ac:dyDescent="0.3">
      <c r="A3" s="13"/>
      <c r="C3" s="30" t="s">
        <v>53</v>
      </c>
      <c r="D3" s="31"/>
      <c r="E3" s="27" t="s">
        <v>55</v>
      </c>
      <c r="F3" s="27"/>
      <c r="G3" s="27"/>
      <c r="H3" s="27"/>
      <c r="I3" s="30" t="s">
        <v>1006</v>
      </c>
      <c r="J3" s="31"/>
      <c r="K3" s="30"/>
      <c r="L3" s="31"/>
      <c r="M3" s="28" t="s">
        <v>51</v>
      </c>
      <c r="N3" s="26"/>
      <c r="O3" s="30" t="s">
        <v>988</v>
      </c>
      <c r="P3" s="31"/>
      <c r="Q3" s="28" t="s">
        <v>1003</v>
      </c>
      <c r="R3" s="28"/>
      <c r="S3" s="26"/>
    </row>
    <row r="4" spans="1:38" s="19" customFormat="1" ht="43.2" x14ac:dyDescent="0.3">
      <c r="A4" s="18" t="s">
        <v>963</v>
      </c>
      <c r="B4" s="18" t="s">
        <v>964</v>
      </c>
      <c r="C4" s="32" t="s">
        <v>981</v>
      </c>
      <c r="D4" s="32" t="s">
        <v>995</v>
      </c>
      <c r="E4" s="21" t="s">
        <v>967</v>
      </c>
      <c r="F4" s="21" t="s">
        <v>968</v>
      </c>
      <c r="G4" s="21" t="s">
        <v>969</v>
      </c>
      <c r="H4" s="21" t="s">
        <v>982</v>
      </c>
      <c r="I4" s="32" t="s">
        <v>1008</v>
      </c>
      <c r="J4" s="32" t="s">
        <v>1007</v>
      </c>
      <c r="K4" s="32" t="s">
        <v>983</v>
      </c>
      <c r="L4" s="32" t="s">
        <v>973</v>
      </c>
      <c r="M4" s="21" t="s">
        <v>976</v>
      </c>
      <c r="N4" s="21" t="s">
        <v>1004</v>
      </c>
      <c r="O4" s="32" t="s">
        <v>989</v>
      </c>
      <c r="P4" s="32" t="s">
        <v>990</v>
      </c>
      <c r="Q4" s="21" t="s">
        <v>1001</v>
      </c>
      <c r="R4" s="21" t="s">
        <v>979</v>
      </c>
      <c r="S4" s="21" t="s">
        <v>980</v>
      </c>
    </row>
    <row r="5" spans="1:38" x14ac:dyDescent="0.3">
      <c r="C5" s="33" t="s">
        <v>994</v>
      </c>
      <c r="D5" s="33" t="s">
        <v>1017</v>
      </c>
      <c r="E5" s="22" t="s">
        <v>986</v>
      </c>
      <c r="F5" s="22" t="s">
        <v>987</v>
      </c>
      <c r="G5" s="22" t="s">
        <v>970</v>
      </c>
      <c r="H5" s="22" t="s">
        <v>971</v>
      </c>
      <c r="I5" s="35" t="s">
        <v>1014</v>
      </c>
      <c r="J5" s="35" t="s">
        <v>1015</v>
      </c>
      <c r="K5" s="35" t="s">
        <v>985</v>
      </c>
      <c r="L5" s="33" t="s">
        <v>972</v>
      </c>
      <c r="M5" s="22" t="s">
        <v>975</v>
      </c>
      <c r="N5" s="22" t="s">
        <v>1005</v>
      </c>
      <c r="O5" s="33" t="s">
        <v>991</v>
      </c>
      <c r="P5" s="33"/>
      <c r="Q5" s="22" t="s">
        <v>1002</v>
      </c>
      <c r="R5" s="22" t="s">
        <v>977</v>
      </c>
      <c r="S5" s="22" t="s">
        <v>978</v>
      </c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</row>
    <row r="6" spans="1:38" x14ac:dyDescent="0.3">
      <c r="A6" t="s">
        <v>476</v>
      </c>
      <c r="B6" t="s">
        <v>477</v>
      </c>
      <c r="C6" s="39">
        <v>11.907</v>
      </c>
      <c r="D6" s="34">
        <v>5.5508000000000006</v>
      </c>
      <c r="E6" s="23">
        <v>14.8108</v>
      </c>
      <c r="F6" s="23">
        <v>1.9893000000000001</v>
      </c>
      <c r="G6" s="23">
        <v>4016.98</v>
      </c>
      <c r="H6" s="23">
        <v>-6.3033000000000001</v>
      </c>
      <c r="I6" s="34">
        <v>6.0437500000000002</v>
      </c>
      <c r="J6" s="34">
        <v>1.8006500000000001</v>
      </c>
      <c r="K6" s="34">
        <v>3943.4693005733143</v>
      </c>
      <c r="L6" s="34">
        <v>6.0412999999999997</v>
      </c>
      <c r="M6" s="23">
        <v>0.71640000000000004</v>
      </c>
      <c r="N6" s="23">
        <v>3.3281999999999998</v>
      </c>
      <c r="O6" s="34">
        <v>10.452937</v>
      </c>
      <c r="P6" s="34">
        <v>51.388804325779681</v>
      </c>
      <c r="Q6" s="23">
        <v>51.811399999999999</v>
      </c>
      <c r="R6" s="23">
        <v>0.19589799999999999</v>
      </c>
      <c r="S6" s="23">
        <v>8.7439000000000003E-2</v>
      </c>
      <c r="U6" s="1"/>
      <c r="V6" s="1"/>
      <c r="W6" s="1"/>
      <c r="Y6" s="1"/>
      <c r="Z6" s="1"/>
      <c r="AA6" s="1"/>
      <c r="AB6" s="37"/>
      <c r="AC6" s="37"/>
      <c r="AD6" s="1"/>
      <c r="AE6" s="1"/>
      <c r="AI6" s="1"/>
      <c r="AL6" s="1"/>
    </row>
    <row r="7" spans="1:38" x14ac:dyDescent="0.3">
      <c r="A7" t="s">
        <v>478</v>
      </c>
      <c r="B7" t="s">
        <v>479</v>
      </c>
      <c r="C7" s="39">
        <v>20.111899999999999</v>
      </c>
      <c r="D7" s="34">
        <v>3.9184999999999999</v>
      </c>
      <c r="E7" s="23">
        <v>15.2804</v>
      </c>
      <c r="F7" s="23">
        <v>2.1227</v>
      </c>
      <c r="G7" s="23">
        <v>5466.27</v>
      </c>
      <c r="H7" s="23">
        <v>-5.6345999999999998</v>
      </c>
      <c r="I7" s="34">
        <v>4.3997499999999992</v>
      </c>
      <c r="J7" s="34">
        <v>18.31945</v>
      </c>
      <c r="K7" s="34">
        <v>4124.7061260740165</v>
      </c>
      <c r="L7" s="34">
        <v>5.3907999999999996</v>
      </c>
      <c r="M7" s="23">
        <v>2.8957999999999999</v>
      </c>
      <c r="N7" s="23">
        <v>3.3229000000000002</v>
      </c>
      <c r="O7" s="34">
        <v>10.647631000000001</v>
      </c>
      <c r="P7" s="34">
        <v>45.130878621513631</v>
      </c>
      <c r="Q7" s="23">
        <v>55.623899999999999</v>
      </c>
      <c r="R7" s="23">
        <v>9.2999999999999997E-5</v>
      </c>
      <c r="S7" s="23">
        <v>4.8661999999999997E-2</v>
      </c>
      <c r="U7" s="1"/>
      <c r="V7" s="1"/>
      <c r="W7" s="1"/>
      <c r="X7" s="1"/>
      <c r="Y7" s="1"/>
      <c r="Z7" s="1"/>
      <c r="AA7" s="1"/>
      <c r="AB7" s="37"/>
      <c r="AC7" s="37"/>
      <c r="AD7" s="1"/>
      <c r="AE7" s="1"/>
    </row>
    <row r="8" spans="1:38" x14ac:dyDescent="0.3">
      <c r="A8" t="s">
        <v>480</v>
      </c>
      <c r="B8" t="s">
        <v>481</v>
      </c>
      <c r="C8" s="39">
        <v>18.058700000000002</v>
      </c>
      <c r="D8" s="34">
        <v>3.8757000000000001</v>
      </c>
      <c r="E8" s="23">
        <v>15.9049</v>
      </c>
      <c r="F8" s="23">
        <v>2.2827000000000002</v>
      </c>
      <c r="G8" s="23">
        <v>1786.3150000000001</v>
      </c>
      <c r="H8" s="23">
        <v>-5.3236999999999997</v>
      </c>
      <c r="I8" s="34">
        <v>5.423</v>
      </c>
      <c r="J8" s="34">
        <v>9.6607000000000003</v>
      </c>
      <c r="K8" s="34">
        <v>4124.7061260740165</v>
      </c>
      <c r="L8" s="34">
        <v>5.3907999999999996</v>
      </c>
      <c r="M8" s="23">
        <v>0.63270000000000004</v>
      </c>
      <c r="N8" s="23">
        <v>2.1404999999999998</v>
      </c>
      <c r="O8" s="34">
        <v>8.4133680000000002</v>
      </c>
      <c r="P8" s="34">
        <v>45.130878621513631</v>
      </c>
      <c r="Q8" s="23">
        <v>49.654899999999998</v>
      </c>
      <c r="R8" s="23">
        <v>1.18E-4</v>
      </c>
      <c r="S8" s="23">
        <v>0.103196</v>
      </c>
      <c r="U8" s="1"/>
      <c r="V8" s="1"/>
      <c r="W8" s="1"/>
      <c r="X8" s="1"/>
      <c r="Y8" s="1"/>
      <c r="Z8" s="1"/>
      <c r="AA8" s="1"/>
      <c r="AB8" s="37"/>
      <c r="AC8" s="37"/>
      <c r="AD8" s="1"/>
      <c r="AE8" s="1"/>
    </row>
    <row r="9" spans="1:38" x14ac:dyDescent="0.3">
      <c r="A9" t="s">
        <v>482</v>
      </c>
      <c r="B9" t="s">
        <v>483</v>
      </c>
      <c r="C9" s="39">
        <v>13.9346</v>
      </c>
      <c r="D9" s="34">
        <v>3.5198999999999998</v>
      </c>
      <c r="E9" s="23">
        <v>16.170200000000001</v>
      </c>
      <c r="F9" s="23">
        <v>2.1516999999999999</v>
      </c>
      <c r="G9" s="23">
        <v>1250.79</v>
      </c>
      <c r="H9" s="23">
        <v>-2.5406</v>
      </c>
      <c r="I9" s="34">
        <v>4.0306999999999995</v>
      </c>
      <c r="J9" s="34">
        <v>4.5167999999999999</v>
      </c>
      <c r="K9" s="34">
        <v>2508.4870149000094</v>
      </c>
      <c r="L9" s="34">
        <v>5.4355000000000002</v>
      </c>
      <c r="M9" s="23">
        <v>0.26440000000000002</v>
      </c>
      <c r="N9" s="23">
        <v>1.9016999999999999</v>
      </c>
      <c r="O9" s="34">
        <v>9.3564430000000005</v>
      </c>
      <c r="P9" s="34">
        <v>46.678728682553249</v>
      </c>
      <c r="Q9" s="23">
        <v>37.217599999999997</v>
      </c>
      <c r="R9" s="23">
        <v>5.0600000000000003E-3</v>
      </c>
      <c r="S9" s="23">
        <v>0.27840399999999998</v>
      </c>
      <c r="U9" s="1"/>
      <c r="V9" s="1"/>
      <c r="W9" s="1"/>
      <c r="X9" s="1"/>
      <c r="Y9" s="1"/>
      <c r="Z9" s="1"/>
      <c r="AA9" s="1"/>
      <c r="AB9" s="37"/>
      <c r="AC9" s="37"/>
      <c r="AD9" s="1"/>
      <c r="AE9" s="1"/>
    </row>
    <row r="10" spans="1:38" x14ac:dyDescent="0.3">
      <c r="A10" t="s">
        <v>484</v>
      </c>
      <c r="B10" t="s">
        <v>485</v>
      </c>
      <c r="C10" s="39">
        <v>18.2011</v>
      </c>
      <c r="D10" s="34">
        <v>5.202399999999999</v>
      </c>
      <c r="E10" s="23">
        <v>14.536</v>
      </c>
      <c r="F10" s="23">
        <v>1.919</v>
      </c>
      <c r="G10" s="23">
        <v>1687.7666666666667</v>
      </c>
      <c r="H10" s="23">
        <v>-10.191000000000001</v>
      </c>
      <c r="I10" s="34">
        <v>4.8320000000000007</v>
      </c>
      <c r="J10" s="34">
        <v>13.705549999999999</v>
      </c>
      <c r="K10" s="34">
        <v>5321.976675584363</v>
      </c>
      <c r="L10" s="34">
        <v>7.1947000000000001</v>
      </c>
      <c r="M10" s="23">
        <v>1.165</v>
      </c>
      <c r="N10" s="23">
        <v>2.9937999999999998</v>
      </c>
      <c r="O10" s="34">
        <v>11.473471999999999</v>
      </c>
      <c r="P10" s="34">
        <v>45.955872452237877</v>
      </c>
      <c r="Q10" s="23">
        <v>46.6526</v>
      </c>
      <c r="R10" s="23">
        <v>4.2979999999999997E-3</v>
      </c>
      <c r="S10" s="23">
        <v>9.6431000000000003E-2</v>
      </c>
      <c r="U10" s="1"/>
      <c r="V10" s="1"/>
      <c r="W10" s="1"/>
      <c r="X10" s="1"/>
      <c r="Y10" s="1"/>
      <c r="Z10" s="1"/>
      <c r="AA10" s="1"/>
      <c r="AB10" s="37"/>
      <c r="AC10" s="37"/>
      <c r="AD10" s="1"/>
      <c r="AE10" s="1"/>
    </row>
    <row r="11" spans="1:38" x14ac:dyDescent="0.3">
      <c r="A11" t="s">
        <v>486</v>
      </c>
      <c r="B11" t="s">
        <v>487</v>
      </c>
      <c r="C11" s="39">
        <v>13.951000000000001</v>
      </c>
      <c r="D11" s="34">
        <v>6.2789000000000001</v>
      </c>
      <c r="E11" s="23">
        <v>10.9559</v>
      </c>
      <c r="F11" s="23">
        <v>1.1181000000000001</v>
      </c>
      <c r="G11" s="23">
        <v>940.00999999999988</v>
      </c>
      <c r="H11" s="23">
        <v>5.9829999999999997</v>
      </c>
      <c r="I11" s="34">
        <v>5.8968500000000006</v>
      </c>
      <c r="J11" s="34">
        <v>1.6343000000000001</v>
      </c>
      <c r="K11" s="34">
        <v>5415.727472843455</v>
      </c>
      <c r="L11" s="34">
        <v>6.1618000000000004</v>
      </c>
      <c r="M11" s="23">
        <v>0.68</v>
      </c>
      <c r="N11" s="23">
        <v>2.4079999999999999</v>
      </c>
      <c r="O11" s="34">
        <v>11.039592000000001</v>
      </c>
      <c r="P11" s="34">
        <v>43.066281591483495</v>
      </c>
      <c r="Q11" s="23">
        <v>43.945099999999996</v>
      </c>
      <c r="R11" s="23">
        <v>4.8926170000000004</v>
      </c>
      <c r="S11" s="23">
        <v>0.21573899999999999</v>
      </c>
      <c r="U11" s="1"/>
      <c r="V11" s="1"/>
      <c r="W11" s="1"/>
      <c r="X11" s="1"/>
      <c r="Y11" s="1"/>
      <c r="Z11" s="1"/>
      <c r="AA11" s="1"/>
      <c r="AB11" s="37"/>
      <c r="AC11" s="37"/>
      <c r="AD11" s="1"/>
      <c r="AE11" s="1"/>
    </row>
    <row r="12" spans="1:38" x14ac:dyDescent="0.3">
      <c r="A12" t="s">
        <v>488</v>
      </c>
      <c r="B12" t="s">
        <v>489</v>
      </c>
      <c r="C12" s="39">
        <v>15.649900000000001</v>
      </c>
      <c r="D12" s="34">
        <v>2.8083000000000009</v>
      </c>
      <c r="E12" s="23">
        <v>15.420999999999999</v>
      </c>
      <c r="F12" s="23">
        <v>2.0773000000000001</v>
      </c>
      <c r="G12" s="23">
        <v>2858.03</v>
      </c>
      <c r="H12" s="23">
        <v>-5.9077999999999999</v>
      </c>
      <c r="I12" s="34">
        <v>3.3914999999999997</v>
      </c>
      <c r="J12" s="34">
        <v>2.3041999999999998</v>
      </c>
      <c r="K12" s="34">
        <v>4031.2164129323819</v>
      </c>
      <c r="L12" s="34">
        <v>18.759399999999999</v>
      </c>
      <c r="M12" s="23">
        <v>1.1819</v>
      </c>
      <c r="N12" s="23">
        <v>3.4371</v>
      </c>
      <c r="O12" s="34">
        <v>21.599989999999998</v>
      </c>
      <c r="P12" s="34">
        <v>48.388039830472941</v>
      </c>
      <c r="Q12" s="23">
        <v>32.064900000000002</v>
      </c>
      <c r="R12" s="23">
        <v>3.1089999999999998E-3</v>
      </c>
      <c r="S12" s="23">
        <v>4.6765000000000001E-2</v>
      </c>
      <c r="U12" s="1"/>
      <c r="V12" s="1"/>
      <c r="W12" s="1"/>
      <c r="X12" s="1"/>
      <c r="Y12" s="1"/>
      <c r="Z12" s="1"/>
      <c r="AA12" s="1"/>
      <c r="AB12" s="37"/>
      <c r="AC12" s="37"/>
      <c r="AD12" s="1"/>
      <c r="AE12" s="1"/>
    </row>
    <row r="13" spans="1:38" x14ac:dyDescent="0.3">
      <c r="A13" t="s">
        <v>490</v>
      </c>
      <c r="B13" t="s">
        <v>491</v>
      </c>
      <c r="C13" s="39">
        <v>15.224</v>
      </c>
      <c r="D13" s="34">
        <v>2.5418000000000003</v>
      </c>
      <c r="E13" s="23">
        <v>17.517900000000001</v>
      </c>
      <c r="F13" s="23">
        <v>2.3239000000000001</v>
      </c>
      <c r="G13" s="23">
        <v>398.34500000000003</v>
      </c>
      <c r="H13" s="23">
        <v>-0.15790000000000001</v>
      </c>
      <c r="I13" s="34">
        <v>5.2548500000000002</v>
      </c>
      <c r="J13" s="34">
        <v>5.9540000000000006</v>
      </c>
      <c r="K13" s="34">
        <v>3525.2453805472487</v>
      </c>
      <c r="L13" s="34">
        <v>5.6616</v>
      </c>
      <c r="M13" s="23">
        <v>0.84389999999999998</v>
      </c>
      <c r="N13" s="23">
        <v>3.7888999999999999</v>
      </c>
      <c r="O13" s="34">
        <v>8.3638720000000006</v>
      </c>
      <c r="P13" s="34">
        <v>52.41269287695517</v>
      </c>
      <c r="Q13" s="23">
        <v>34.554499999999997</v>
      </c>
      <c r="R13" s="23">
        <v>1.2719999999999999E-3</v>
      </c>
      <c r="S13" s="23">
        <v>0.49003099999999999</v>
      </c>
      <c r="U13" s="1"/>
      <c r="V13" s="1"/>
      <c r="W13" s="1"/>
      <c r="X13" s="1"/>
      <c r="Y13" s="1"/>
      <c r="Z13" s="1"/>
      <c r="AA13" s="1"/>
      <c r="AB13" s="37"/>
      <c r="AC13" s="37"/>
      <c r="AD13" s="1"/>
      <c r="AE13" s="1"/>
    </row>
    <row r="14" spans="1:38" x14ac:dyDescent="0.3">
      <c r="A14" t="s">
        <v>492</v>
      </c>
      <c r="B14" t="s">
        <v>493</v>
      </c>
      <c r="C14" s="39">
        <v>15.8309</v>
      </c>
      <c r="D14" s="34">
        <v>5.3354999999999997</v>
      </c>
      <c r="E14" s="23">
        <v>13.527699999999999</v>
      </c>
      <c r="F14" s="23">
        <v>1.5479000000000001</v>
      </c>
      <c r="G14" s="23">
        <v>594.95000000000005</v>
      </c>
      <c r="H14" s="23">
        <v>-4.742</v>
      </c>
      <c r="I14" s="34">
        <v>5.2233999999999998</v>
      </c>
      <c r="J14" s="34">
        <v>2.2679</v>
      </c>
      <c r="K14" s="34">
        <v>5321.976675584363</v>
      </c>
      <c r="L14" s="34">
        <v>7.1947000000000001</v>
      </c>
      <c r="M14" s="23">
        <v>0.34699999999999998</v>
      </c>
      <c r="N14" s="23">
        <v>2.6067</v>
      </c>
      <c r="O14" s="34">
        <v>9.1936689999999999</v>
      </c>
      <c r="P14" s="34">
        <v>45.955872452237877</v>
      </c>
      <c r="Q14" s="23">
        <v>28.1004</v>
      </c>
      <c r="R14" s="23">
        <v>1.3979E-2</v>
      </c>
      <c r="S14" s="23">
        <v>0.96548500000000004</v>
      </c>
      <c r="U14" s="1"/>
      <c r="V14" s="1"/>
      <c r="W14" s="1"/>
      <c r="X14" s="1"/>
      <c r="Y14" s="1"/>
      <c r="Z14" s="1"/>
      <c r="AA14" s="1"/>
      <c r="AB14" s="37"/>
      <c r="AC14" s="37"/>
      <c r="AD14" s="1"/>
      <c r="AE14" s="1"/>
    </row>
    <row r="15" spans="1:38" x14ac:dyDescent="0.3">
      <c r="A15" t="s">
        <v>494</v>
      </c>
      <c r="B15" t="s">
        <v>495</v>
      </c>
      <c r="C15" s="39">
        <v>29.973199999999999</v>
      </c>
      <c r="D15" s="34">
        <v>12.590199999999999</v>
      </c>
      <c r="E15" s="23">
        <v>16.6647</v>
      </c>
      <c r="F15" s="23">
        <v>2.3696000000000002</v>
      </c>
      <c r="G15" s="23">
        <v>1614.15</v>
      </c>
      <c r="H15" s="23">
        <v>-5.2983000000000002</v>
      </c>
      <c r="I15" s="34">
        <v>4.7309000000000001</v>
      </c>
      <c r="J15" s="34">
        <v>2.0339999999999998</v>
      </c>
      <c r="K15" s="34">
        <v>6760.1306192087413</v>
      </c>
      <c r="L15" s="34">
        <v>10.925599999999999</v>
      </c>
      <c r="M15" s="23">
        <v>2.3763999999999998</v>
      </c>
      <c r="N15" s="23">
        <v>3.5541999999999998</v>
      </c>
      <c r="O15" s="34">
        <v>12.441314999999999</v>
      </c>
      <c r="P15" s="34">
        <v>53.221332354223563</v>
      </c>
      <c r="Q15" s="23">
        <v>45.805999999999997</v>
      </c>
      <c r="R15" s="23">
        <v>1.3978000000000001E-2</v>
      </c>
      <c r="S15" s="23">
        <v>8.9843000000000006E-2</v>
      </c>
      <c r="U15" s="1"/>
      <c r="V15" s="1"/>
      <c r="W15" s="1"/>
      <c r="X15" s="1"/>
      <c r="Y15" s="1"/>
      <c r="Z15" s="1"/>
      <c r="AA15" s="1"/>
      <c r="AB15" s="37"/>
      <c r="AC15" s="37"/>
      <c r="AD15" s="1"/>
      <c r="AE15" s="1"/>
    </row>
    <row r="16" spans="1:38" x14ac:dyDescent="0.3">
      <c r="A16" t="s">
        <v>496</v>
      </c>
      <c r="B16" t="s">
        <v>497</v>
      </c>
      <c r="C16" s="39">
        <v>12.674300000000001</v>
      </c>
      <c r="D16" s="34">
        <v>5.4951000000000008</v>
      </c>
      <c r="E16" s="23">
        <v>12.162100000000001</v>
      </c>
      <c r="F16" s="23">
        <v>1.2895000000000001</v>
      </c>
      <c r="G16" s="23">
        <v>518.03333333333342</v>
      </c>
      <c r="H16" s="23">
        <v>6.9779</v>
      </c>
      <c r="I16" s="34">
        <v>4.2079500000000003</v>
      </c>
      <c r="J16" s="34">
        <v>0.45425000000000004</v>
      </c>
      <c r="K16" s="34">
        <v>5415.727472843455</v>
      </c>
      <c r="L16" s="34">
        <v>6.1618000000000004</v>
      </c>
      <c r="M16" s="23">
        <v>1.2193000000000001</v>
      </c>
      <c r="N16" s="23">
        <v>3.2831000000000001</v>
      </c>
      <c r="O16" s="34">
        <v>11.620124000000001</v>
      </c>
      <c r="P16" s="34">
        <v>43.066281591483495</v>
      </c>
      <c r="Q16" s="23">
        <v>25.2422</v>
      </c>
      <c r="R16" s="23">
        <v>8.4208079999999992</v>
      </c>
      <c r="S16" s="23">
        <v>0.45542100000000002</v>
      </c>
      <c r="U16" s="1"/>
      <c r="V16" s="1"/>
      <c r="W16" s="1"/>
      <c r="X16" s="1"/>
      <c r="Y16" s="1"/>
      <c r="Z16" s="1"/>
      <c r="AA16" s="1"/>
      <c r="AB16" s="37"/>
      <c r="AC16" s="37"/>
      <c r="AD16" s="1"/>
      <c r="AE16" s="1"/>
    </row>
    <row r="17" spans="1:31" x14ac:dyDescent="0.3">
      <c r="A17" t="s">
        <v>498</v>
      </c>
      <c r="B17" t="s">
        <v>499</v>
      </c>
      <c r="C17" s="39">
        <v>12.245799999999999</v>
      </c>
      <c r="D17" s="34">
        <v>4.2000999999999999</v>
      </c>
      <c r="E17" s="23">
        <v>16.613499999999998</v>
      </c>
      <c r="F17" s="23">
        <v>2.0985</v>
      </c>
      <c r="G17" s="23">
        <v>368.8175</v>
      </c>
      <c r="H17" s="23">
        <v>-0.24099999999999999</v>
      </c>
      <c r="I17" s="34">
        <v>3.1931500000000002</v>
      </c>
      <c r="J17" s="34">
        <v>1.9773499999999999</v>
      </c>
      <c r="K17" s="34">
        <v>5321.976675584363</v>
      </c>
      <c r="L17" s="34">
        <v>7.1947000000000001</v>
      </c>
      <c r="M17" s="23">
        <v>0.27489999999999998</v>
      </c>
      <c r="N17" s="23">
        <v>2.2121</v>
      </c>
      <c r="O17" s="34">
        <v>13.269596</v>
      </c>
      <c r="P17" s="34">
        <v>45.955872452237877</v>
      </c>
      <c r="Q17" s="23">
        <v>18.818200000000001</v>
      </c>
      <c r="R17" s="23">
        <v>2.4629999999999999E-3</v>
      </c>
      <c r="S17" s="23">
        <v>0.75162200000000001</v>
      </c>
      <c r="U17" s="1"/>
      <c r="V17" s="1"/>
      <c r="W17" s="1"/>
      <c r="X17" s="1"/>
      <c r="Y17" s="1"/>
      <c r="Z17" s="1"/>
      <c r="AA17" s="1"/>
      <c r="AB17" s="37"/>
      <c r="AC17" s="37"/>
      <c r="AD17" s="1"/>
      <c r="AE17" s="1"/>
    </row>
    <row r="18" spans="1:31" x14ac:dyDescent="0.3">
      <c r="A18" t="s">
        <v>500</v>
      </c>
      <c r="B18" t="s">
        <v>501</v>
      </c>
      <c r="C18" s="39">
        <v>16.843399999999999</v>
      </c>
      <c r="D18" s="34">
        <v>5.1105999999999998</v>
      </c>
      <c r="E18" s="23">
        <v>14.2468</v>
      </c>
      <c r="F18" s="23">
        <v>1.8053999999999999</v>
      </c>
      <c r="G18" s="23">
        <v>1096.675</v>
      </c>
      <c r="H18" s="23">
        <v>-7.1719999999999997</v>
      </c>
      <c r="I18" s="34">
        <v>5.7248000000000001</v>
      </c>
      <c r="J18" s="34">
        <v>3.9083500000000004</v>
      </c>
      <c r="K18" s="34">
        <v>5321.976675584363</v>
      </c>
      <c r="L18" s="34">
        <v>7.1947000000000001</v>
      </c>
      <c r="M18" s="23">
        <v>0.3246</v>
      </c>
      <c r="N18" s="23">
        <v>2.2113</v>
      </c>
      <c r="O18" s="34">
        <v>8.7323079999999997</v>
      </c>
      <c r="P18" s="34">
        <v>45.955872452237877</v>
      </c>
      <c r="Q18" s="23">
        <v>33.345799999999997</v>
      </c>
      <c r="R18" s="23">
        <v>5.6899999999999995E-4</v>
      </c>
      <c r="S18" s="23">
        <v>0.23505499999999999</v>
      </c>
      <c r="U18" s="1"/>
      <c r="V18" s="1"/>
      <c r="W18" s="1"/>
      <c r="X18" s="1"/>
      <c r="Y18" s="1"/>
      <c r="Z18" s="1"/>
      <c r="AA18" s="1"/>
      <c r="AB18" s="37"/>
      <c r="AC18" s="37"/>
      <c r="AD18" s="1"/>
      <c r="AE18" s="1"/>
    </row>
    <row r="19" spans="1:31" x14ac:dyDescent="0.3">
      <c r="A19" t="s">
        <v>502</v>
      </c>
      <c r="B19" t="s">
        <v>503</v>
      </c>
      <c r="C19" s="39">
        <v>19.312200000000001</v>
      </c>
      <c r="D19" s="34">
        <v>8.1291999999999991</v>
      </c>
      <c r="E19" s="23">
        <v>13.6586</v>
      </c>
      <c r="F19" s="23">
        <v>1.9006000000000001</v>
      </c>
      <c r="G19" s="23">
        <v>2473.98</v>
      </c>
      <c r="H19" s="23">
        <v>-9.7497000000000007</v>
      </c>
      <c r="I19" s="34">
        <v>5.1207500000000001</v>
      </c>
      <c r="J19" s="34">
        <v>5.2462999999999997</v>
      </c>
      <c r="K19" s="34">
        <v>3943.4693005733143</v>
      </c>
      <c r="L19" s="34">
        <v>6.0412999999999997</v>
      </c>
      <c r="M19" s="23">
        <v>2.0179</v>
      </c>
      <c r="N19" s="23">
        <v>4.2237999999999998</v>
      </c>
      <c r="O19" s="34">
        <v>14.141370999999999</v>
      </c>
      <c r="P19" s="34">
        <v>51.388804325779681</v>
      </c>
      <c r="Q19" s="23">
        <v>48.377200000000002</v>
      </c>
      <c r="R19" s="23">
        <v>0.34390199999999999</v>
      </c>
      <c r="S19" s="23">
        <v>8.4241999999999997E-2</v>
      </c>
      <c r="U19" s="1"/>
      <c r="V19" s="1"/>
      <c r="W19" s="1"/>
      <c r="X19" s="1"/>
      <c r="Y19" s="1"/>
      <c r="Z19" s="1"/>
      <c r="AA19" s="1"/>
      <c r="AB19" s="37"/>
      <c r="AC19" s="37"/>
      <c r="AD19" s="1"/>
      <c r="AE19" s="1"/>
    </row>
    <row r="20" spans="1:31" x14ac:dyDescent="0.3">
      <c r="A20" t="s">
        <v>504</v>
      </c>
      <c r="B20" t="s">
        <v>505</v>
      </c>
      <c r="C20" s="39">
        <v>11.014699999999999</v>
      </c>
      <c r="D20" s="34">
        <v>3.0091999999999999</v>
      </c>
      <c r="E20" s="23">
        <v>17.680900000000001</v>
      </c>
      <c r="F20" s="23">
        <v>2.5859999999999999</v>
      </c>
      <c r="G20" s="23">
        <v>1153.1133333333335</v>
      </c>
      <c r="H20" s="23">
        <v>1.0005999999999999</v>
      </c>
      <c r="I20" s="34">
        <v>6.6538500000000003</v>
      </c>
      <c r="J20" s="34">
        <v>3.5638000000000001</v>
      </c>
      <c r="K20" s="34">
        <v>2508.4870149000094</v>
      </c>
      <c r="L20" s="34">
        <v>5.4355000000000002</v>
      </c>
      <c r="M20" s="23">
        <v>0.21779999999999999</v>
      </c>
      <c r="N20" s="23">
        <v>1.5547</v>
      </c>
      <c r="O20" s="34">
        <v>6.0058220000000002</v>
      </c>
      <c r="P20" s="34">
        <v>46.678728682553249</v>
      </c>
      <c r="Q20" s="23">
        <v>50.430399999999999</v>
      </c>
      <c r="R20" s="23">
        <v>9.5670000000000005E-2</v>
      </c>
      <c r="S20" s="23">
        <v>0.35337800000000003</v>
      </c>
      <c r="U20" s="1"/>
      <c r="V20" s="1"/>
      <c r="W20" s="1"/>
      <c r="X20" s="1"/>
      <c r="Y20" s="1"/>
      <c r="Z20" s="1"/>
      <c r="AA20" s="1"/>
      <c r="AB20" s="37"/>
      <c r="AC20" s="37"/>
      <c r="AD20" s="1"/>
      <c r="AE20" s="1"/>
    </row>
    <row r="21" spans="1:31" x14ac:dyDescent="0.3">
      <c r="A21" t="s">
        <v>506</v>
      </c>
      <c r="B21" t="s">
        <v>507</v>
      </c>
      <c r="C21" s="39">
        <v>45.508600000000001</v>
      </c>
      <c r="D21" s="34">
        <v>18.811800000000002</v>
      </c>
      <c r="E21" s="23">
        <v>16.5059</v>
      </c>
      <c r="F21" s="23">
        <v>2.3691</v>
      </c>
      <c r="G21" s="23">
        <v>1431.69</v>
      </c>
      <c r="H21" s="23">
        <v>-18.694199999999999</v>
      </c>
      <c r="I21" s="34">
        <v>5.2481500000000008</v>
      </c>
      <c r="J21" s="34">
        <v>4.3087499999999999</v>
      </c>
      <c r="K21" s="34">
        <v>6760.1306192087413</v>
      </c>
      <c r="L21" s="34">
        <v>10.925599999999999</v>
      </c>
      <c r="M21" s="23">
        <v>9.5136000000000003</v>
      </c>
      <c r="N21" s="23">
        <v>4.1215000000000002</v>
      </c>
      <c r="O21" s="34">
        <v>15.960164000000001</v>
      </c>
      <c r="P21" s="34">
        <v>53.221332354223563</v>
      </c>
      <c r="Q21" s="23">
        <v>39.7395</v>
      </c>
      <c r="R21" s="23">
        <v>9.6299999999999999E-4</v>
      </c>
      <c r="S21" s="23">
        <v>0.43861</v>
      </c>
      <c r="U21" s="1"/>
      <c r="V21" s="1"/>
      <c r="W21" s="1"/>
      <c r="X21" s="1"/>
      <c r="Y21" s="1"/>
      <c r="Z21" s="1"/>
      <c r="AA21" s="1"/>
      <c r="AB21" s="37"/>
      <c r="AC21" s="37"/>
      <c r="AD21" s="1"/>
      <c r="AE21" s="1"/>
    </row>
    <row r="22" spans="1:31" x14ac:dyDescent="0.3">
      <c r="A22" t="s">
        <v>508</v>
      </c>
      <c r="B22" t="s">
        <v>509</v>
      </c>
      <c r="C22" s="39">
        <v>30.624400000000001</v>
      </c>
      <c r="D22" s="34">
        <v>3.4489999999999981</v>
      </c>
      <c r="E22" s="23">
        <v>17.3001</v>
      </c>
      <c r="F22" s="23">
        <v>2.581</v>
      </c>
      <c r="G22" s="23">
        <v>3192.44</v>
      </c>
      <c r="H22" s="23">
        <v>-4.1020000000000003</v>
      </c>
      <c r="I22" s="34">
        <v>3.8755500000000001</v>
      </c>
      <c r="J22" s="34">
        <v>10.6799</v>
      </c>
      <c r="K22" s="34">
        <v>3525.2453805472487</v>
      </c>
      <c r="L22" s="34">
        <v>5.6616</v>
      </c>
      <c r="M22" s="23">
        <v>0.38490000000000002</v>
      </c>
      <c r="N22" s="23">
        <v>2.9369999999999998</v>
      </c>
      <c r="O22" s="34">
        <v>6.3887790000000004</v>
      </c>
      <c r="P22" s="34">
        <v>52.41269287695517</v>
      </c>
      <c r="Q22" s="23">
        <v>41.470300000000002</v>
      </c>
      <c r="R22" s="23">
        <v>6.0499999999999996E-4</v>
      </c>
      <c r="S22" s="23">
        <v>0.113645</v>
      </c>
      <c r="U22" s="1"/>
      <c r="V22" s="1"/>
      <c r="W22" s="1"/>
      <c r="X22" s="1"/>
      <c r="Y22" s="1"/>
      <c r="Z22" s="1"/>
      <c r="AA22" s="1"/>
      <c r="AB22" s="37"/>
      <c r="AC22" s="37"/>
      <c r="AD22" s="1"/>
      <c r="AE22" s="1"/>
    </row>
    <row r="23" spans="1:31" x14ac:dyDescent="0.3">
      <c r="A23" t="s">
        <v>510</v>
      </c>
      <c r="B23" t="s">
        <v>511</v>
      </c>
      <c r="C23" s="39">
        <v>20.6191</v>
      </c>
      <c r="D23" s="34">
        <v>3.0320999999999998</v>
      </c>
      <c r="E23" s="23">
        <v>15.4002</v>
      </c>
      <c r="F23" s="23">
        <v>2.1970000000000001</v>
      </c>
      <c r="G23" s="23">
        <v>2080.2685714285712</v>
      </c>
      <c r="H23" s="23">
        <v>-5.0876000000000001</v>
      </c>
      <c r="I23" s="34">
        <v>4.8357999999999999</v>
      </c>
      <c r="J23" s="34">
        <v>10.215249999999999</v>
      </c>
      <c r="K23" s="34">
        <v>3525.2453805472487</v>
      </c>
      <c r="L23" s="34">
        <v>5.6616</v>
      </c>
      <c r="M23" s="23">
        <v>0.79390000000000005</v>
      </c>
      <c r="N23" s="23">
        <v>1.7370000000000001</v>
      </c>
      <c r="O23" s="34">
        <v>8.7112809999999996</v>
      </c>
      <c r="P23" s="34">
        <v>52.41269287695517</v>
      </c>
      <c r="Q23" s="23">
        <v>47.843499999999999</v>
      </c>
      <c r="R23" s="23">
        <v>5.28E-3</v>
      </c>
      <c r="S23" s="23">
        <v>0.111137</v>
      </c>
      <c r="U23" s="1"/>
      <c r="V23" s="1"/>
      <c r="W23" s="1"/>
      <c r="X23" s="1"/>
      <c r="Y23" s="1"/>
      <c r="Z23" s="1"/>
      <c r="AA23" s="1"/>
      <c r="AB23" s="37"/>
      <c r="AC23" s="37"/>
      <c r="AD23" s="1"/>
      <c r="AE23" s="1"/>
    </row>
    <row r="24" spans="1:31" x14ac:dyDescent="0.3">
      <c r="A24" t="s">
        <v>512</v>
      </c>
      <c r="B24" t="s">
        <v>513</v>
      </c>
      <c r="C24" s="39">
        <v>27.016200000000001</v>
      </c>
      <c r="D24" s="34">
        <v>3.7121999999999993</v>
      </c>
      <c r="E24" s="23">
        <v>15.4621</v>
      </c>
      <c r="F24" s="23">
        <v>2.2149999999999999</v>
      </c>
      <c r="G24" s="23">
        <v>14352.747142857146</v>
      </c>
      <c r="H24" s="23">
        <v>-12.2456</v>
      </c>
      <c r="I24" s="34">
        <v>4.1693999999999996</v>
      </c>
      <c r="J24" s="34">
        <v>36.271749999999997</v>
      </c>
      <c r="K24" s="34">
        <v>3525.2453805472487</v>
      </c>
      <c r="L24" s="34">
        <v>5.6616</v>
      </c>
      <c r="M24" s="23">
        <v>2.9199000000000002</v>
      </c>
      <c r="N24" s="23">
        <v>3.2294</v>
      </c>
      <c r="O24" s="34">
        <v>14.1959</v>
      </c>
      <c r="P24" s="34">
        <v>52.41269287695517</v>
      </c>
      <c r="Q24" s="23">
        <v>58.965600000000002</v>
      </c>
      <c r="R24" s="23">
        <v>5.6290000000000003E-3</v>
      </c>
      <c r="S24" s="23">
        <v>2.4486000000000001E-2</v>
      </c>
      <c r="U24" s="1"/>
      <c r="V24" s="1"/>
      <c r="W24" s="1"/>
      <c r="X24" s="1"/>
      <c r="Y24" s="1"/>
      <c r="Z24" s="1"/>
      <c r="AA24" s="1"/>
      <c r="AB24" s="37"/>
      <c r="AC24" s="37"/>
      <c r="AD24" s="1"/>
      <c r="AE24" s="1"/>
    </row>
    <row r="25" spans="1:31" x14ac:dyDescent="0.3">
      <c r="A25" t="s">
        <v>514</v>
      </c>
      <c r="B25" t="s">
        <v>515</v>
      </c>
      <c r="C25" s="39">
        <v>6.9231999999999996</v>
      </c>
      <c r="D25" s="34">
        <v>2.8498000000000001</v>
      </c>
      <c r="E25" s="23">
        <v>14.622400000000001</v>
      </c>
      <c r="F25" s="23">
        <v>1.9047000000000001</v>
      </c>
      <c r="G25" s="23">
        <v>1936.385</v>
      </c>
      <c r="H25" s="23">
        <v>-4.2690000000000001</v>
      </c>
      <c r="I25" s="34">
        <v>5.9875499999999997</v>
      </c>
      <c r="J25" s="34">
        <v>11.934349999999998</v>
      </c>
      <c r="K25" s="34">
        <v>7292.6342493176844</v>
      </c>
      <c r="L25" s="34">
        <v>6.5113000000000003</v>
      </c>
      <c r="M25" s="23">
        <v>0.45319999999999999</v>
      </c>
      <c r="N25" s="23">
        <v>2.5840000000000001</v>
      </c>
      <c r="O25" s="34">
        <v>8.4217230000000001</v>
      </c>
      <c r="P25" s="34">
        <v>51.424317969117261</v>
      </c>
      <c r="Q25" s="23">
        <v>43.482300000000002</v>
      </c>
      <c r="R25" s="23">
        <v>1.5128000000000001E-2</v>
      </c>
      <c r="S25" s="23">
        <v>0.11485099999999999</v>
      </c>
      <c r="U25" s="1"/>
      <c r="V25" s="1"/>
      <c r="W25" s="1"/>
      <c r="X25" s="1"/>
      <c r="Y25" s="1"/>
      <c r="Z25" s="1"/>
      <c r="AA25" s="1"/>
      <c r="AB25" s="37"/>
      <c r="AC25" s="37"/>
      <c r="AD25" s="1"/>
      <c r="AE25" s="1"/>
    </row>
    <row r="26" spans="1:31" x14ac:dyDescent="0.3">
      <c r="A26" t="s">
        <v>516</v>
      </c>
      <c r="B26" t="s">
        <v>517</v>
      </c>
      <c r="C26" s="39">
        <v>18.376300000000001</v>
      </c>
      <c r="D26" s="34">
        <v>4.5214999999999996</v>
      </c>
      <c r="E26" s="23">
        <v>14.374499999999999</v>
      </c>
      <c r="F26" s="23">
        <v>2.08</v>
      </c>
      <c r="G26" s="23">
        <v>7447.6</v>
      </c>
      <c r="H26" s="23">
        <v>-5.9478999999999997</v>
      </c>
      <c r="I26" s="34">
        <v>4.0826000000000002</v>
      </c>
      <c r="J26" s="34">
        <v>18.697850000000003</v>
      </c>
      <c r="K26" s="34">
        <v>2508.4870149000094</v>
      </c>
      <c r="L26" s="34">
        <v>5.4355000000000002</v>
      </c>
      <c r="M26" s="23">
        <v>2.7158000000000002</v>
      </c>
      <c r="N26" s="23">
        <v>2.9060000000000001</v>
      </c>
      <c r="O26" s="34">
        <v>20.346083</v>
      </c>
      <c r="P26" s="34">
        <v>46.678728682553249</v>
      </c>
      <c r="Q26" s="23">
        <v>47.457700000000003</v>
      </c>
      <c r="R26" s="23">
        <v>0.46251999999999999</v>
      </c>
      <c r="S26" s="23">
        <v>1.2866000000000001E-2</v>
      </c>
      <c r="U26" s="1"/>
      <c r="V26" s="1"/>
      <c r="W26" s="1"/>
      <c r="X26" s="1"/>
      <c r="Y26" s="1"/>
      <c r="Z26" s="1"/>
      <c r="AA26" s="1"/>
      <c r="AB26" s="37"/>
      <c r="AC26" s="37"/>
      <c r="AD26" s="1"/>
      <c r="AE26" s="1"/>
    </row>
    <row r="27" spans="1:31" x14ac:dyDescent="0.3">
      <c r="A27" t="s">
        <v>518</v>
      </c>
      <c r="B27" t="s">
        <v>519</v>
      </c>
      <c r="C27" s="39">
        <v>4.4890999999999996</v>
      </c>
      <c r="D27" s="34">
        <v>1.0718999999999999</v>
      </c>
      <c r="E27" s="23">
        <v>17.136700000000001</v>
      </c>
      <c r="F27" s="23">
        <v>2.0034999999999998</v>
      </c>
      <c r="G27" s="23">
        <v>399.96500000000003</v>
      </c>
      <c r="H27" s="23">
        <v>2.2210000000000001</v>
      </c>
      <c r="I27" s="34">
        <v>6.0316999999999998</v>
      </c>
      <c r="J27" s="34">
        <v>0.85780000000000001</v>
      </c>
      <c r="K27" s="34">
        <v>4124.7061260740165</v>
      </c>
      <c r="L27" s="34">
        <v>5.3907999999999996</v>
      </c>
      <c r="M27" s="23">
        <v>0.34620000000000001</v>
      </c>
      <c r="N27" s="23">
        <v>3.1284999999999998</v>
      </c>
      <c r="O27" s="34">
        <v>6.7849979999999999</v>
      </c>
      <c r="P27" s="34">
        <v>45.130878621513631</v>
      </c>
      <c r="Q27" s="23">
        <v>43.466799999999999</v>
      </c>
      <c r="R27" s="23">
        <v>0</v>
      </c>
      <c r="S27" s="23">
        <v>0.25980599999999998</v>
      </c>
      <c r="U27" s="1"/>
      <c r="V27" s="1"/>
      <c r="W27" s="1"/>
      <c r="X27" s="1"/>
      <c r="Y27" s="1"/>
      <c r="Z27" s="1"/>
      <c r="AA27" s="1"/>
      <c r="AB27" s="37"/>
      <c r="AC27" s="37"/>
      <c r="AD27" s="1"/>
      <c r="AE27" s="1"/>
    </row>
    <row r="28" spans="1:31" x14ac:dyDescent="0.3">
      <c r="A28" t="s">
        <v>520</v>
      </c>
      <c r="B28" t="s">
        <v>521</v>
      </c>
      <c r="C28" s="39">
        <v>7.6444999999999999</v>
      </c>
      <c r="D28" s="34">
        <v>2.6583999999999999</v>
      </c>
      <c r="E28" s="23">
        <v>15.895099999999999</v>
      </c>
      <c r="F28" s="23">
        <v>2.4247999999999998</v>
      </c>
      <c r="G28" s="23">
        <v>10258.405000000001</v>
      </c>
      <c r="H28" s="23">
        <v>-7.1608999999999998</v>
      </c>
      <c r="I28" s="34">
        <v>5.6474000000000002</v>
      </c>
      <c r="J28" s="34">
        <v>22.573900000000002</v>
      </c>
      <c r="K28" s="34">
        <v>7292.6342493176844</v>
      </c>
      <c r="L28" s="34">
        <v>6.5113000000000003</v>
      </c>
      <c r="M28" s="23">
        <v>4.9264999999999999</v>
      </c>
      <c r="N28" s="23">
        <v>2.7997999999999998</v>
      </c>
      <c r="O28" s="34">
        <v>8.5016739999999995</v>
      </c>
      <c r="P28" s="34">
        <v>51.424317969117261</v>
      </c>
      <c r="Q28" s="23">
        <v>68.030600000000007</v>
      </c>
      <c r="R28" s="23">
        <v>9.9979999999999999E-3</v>
      </c>
      <c r="S28" s="23">
        <v>7.9447000000000004E-2</v>
      </c>
      <c r="U28" s="1"/>
      <c r="V28" s="1"/>
      <c r="W28" s="1"/>
      <c r="X28" s="1"/>
      <c r="Y28" s="1"/>
      <c r="Z28" s="1"/>
      <c r="AA28" s="1"/>
      <c r="AB28" s="37"/>
      <c r="AC28" s="37"/>
      <c r="AD28" s="1"/>
      <c r="AE28" s="1"/>
    </row>
    <row r="29" spans="1:31" x14ac:dyDescent="0.3">
      <c r="A29" t="s">
        <v>522</v>
      </c>
      <c r="B29" t="s">
        <v>523</v>
      </c>
      <c r="C29" s="39">
        <v>6.7522000000000002</v>
      </c>
      <c r="D29" s="34">
        <v>1.8353999999999995</v>
      </c>
      <c r="E29" s="23">
        <v>13.312099999999999</v>
      </c>
      <c r="F29" s="23">
        <v>1.657</v>
      </c>
      <c r="G29" s="23">
        <v>729.3599999999999</v>
      </c>
      <c r="H29" s="23">
        <v>-8.8400000000000006E-2</v>
      </c>
      <c r="I29" s="34">
        <v>6.3881499999999996</v>
      </c>
      <c r="J29" s="34">
        <v>11.257200000000001</v>
      </c>
      <c r="K29" s="34">
        <v>6104.1673488835631</v>
      </c>
      <c r="L29" s="34">
        <v>17.152699999999999</v>
      </c>
      <c r="M29" s="23">
        <v>0.74719999999999998</v>
      </c>
      <c r="N29" s="23">
        <v>2.3102999999999998</v>
      </c>
      <c r="O29" s="34">
        <v>8.7924159999999993</v>
      </c>
      <c r="P29" s="34">
        <v>47.489819953430143</v>
      </c>
      <c r="Q29" s="23">
        <v>50.8048</v>
      </c>
      <c r="R29" s="23">
        <v>5.8E-4</v>
      </c>
      <c r="S29" s="23">
        <v>0.17585700000000001</v>
      </c>
      <c r="U29" s="1"/>
      <c r="V29" s="1"/>
      <c r="W29" s="1"/>
      <c r="X29" s="1"/>
      <c r="Y29" s="1"/>
      <c r="Z29" s="1"/>
      <c r="AA29" s="1"/>
      <c r="AB29" s="37"/>
      <c r="AC29" s="37"/>
      <c r="AD29" s="1"/>
      <c r="AE29" s="1"/>
    </row>
    <row r="30" spans="1:31" x14ac:dyDescent="0.3">
      <c r="A30" t="s">
        <v>524</v>
      </c>
      <c r="B30" t="s">
        <v>525</v>
      </c>
      <c r="C30" s="39">
        <v>15.9147</v>
      </c>
      <c r="D30" s="34">
        <v>5.1768000000000001</v>
      </c>
      <c r="E30" s="23">
        <v>15.3817</v>
      </c>
      <c r="F30" s="23">
        <v>2.2267000000000001</v>
      </c>
      <c r="G30" s="23">
        <v>1265.9549999999999</v>
      </c>
      <c r="H30" s="23">
        <v>-5.8178000000000001</v>
      </c>
      <c r="I30" s="34">
        <v>6.0175000000000001</v>
      </c>
      <c r="J30" s="34">
        <v>10.98255</v>
      </c>
      <c r="K30" s="34">
        <v>3678.1724653797232</v>
      </c>
      <c r="L30" s="34">
        <v>2.5682999999999998</v>
      </c>
      <c r="M30" s="23">
        <v>0.13600000000000001</v>
      </c>
      <c r="N30" s="23">
        <v>2.0312000000000001</v>
      </c>
      <c r="O30" s="34">
        <v>6.8081800000000001</v>
      </c>
      <c r="P30" s="34">
        <v>50.138544921897456</v>
      </c>
      <c r="Q30" s="23">
        <v>49.947600000000001</v>
      </c>
      <c r="R30" s="23">
        <v>2.6999999999999999E-5</v>
      </c>
      <c r="S30" s="23">
        <v>0.180255</v>
      </c>
      <c r="U30" s="1"/>
      <c r="V30" s="1"/>
      <c r="W30" s="1"/>
      <c r="X30" s="1"/>
      <c r="Y30" s="1"/>
      <c r="Z30" s="1"/>
      <c r="AA30" s="1"/>
      <c r="AB30" s="37"/>
      <c r="AC30" s="37"/>
      <c r="AD30" s="1"/>
      <c r="AE30" s="1"/>
    </row>
    <row r="31" spans="1:31" x14ac:dyDescent="0.3">
      <c r="A31" t="s">
        <v>526</v>
      </c>
      <c r="B31" t="s">
        <v>527</v>
      </c>
      <c r="C31" s="39">
        <v>19.673500000000001</v>
      </c>
      <c r="D31" s="34">
        <v>10.247499999999999</v>
      </c>
      <c r="E31" s="23">
        <v>22.314800000000002</v>
      </c>
      <c r="F31" s="23">
        <v>3.0135000000000001</v>
      </c>
      <c r="G31" s="23">
        <v>497.45</v>
      </c>
      <c r="H31" s="23">
        <v>-2.7305000000000001</v>
      </c>
      <c r="I31" s="34">
        <v>13.17825</v>
      </c>
      <c r="J31" s="34">
        <v>8.1557499999999994</v>
      </c>
      <c r="K31" s="34">
        <v>7292.6342493176844</v>
      </c>
      <c r="L31" s="34">
        <v>6.5113000000000003</v>
      </c>
      <c r="M31" s="23">
        <v>0.40400000000000003</v>
      </c>
      <c r="N31" s="23">
        <v>3.6280999999999999</v>
      </c>
      <c r="O31" s="34">
        <v>6.0264139999999999</v>
      </c>
      <c r="P31" s="34">
        <v>51.424317969117261</v>
      </c>
      <c r="Q31" s="23">
        <v>49.166800000000002</v>
      </c>
      <c r="R31" s="23">
        <v>0</v>
      </c>
      <c r="S31" s="23">
        <v>0.326239</v>
      </c>
      <c r="U31" s="1"/>
      <c r="V31" s="1"/>
      <c r="W31" s="1"/>
      <c r="X31" s="1"/>
      <c r="Y31" s="1"/>
      <c r="Z31" s="1"/>
      <c r="AA31" s="1"/>
      <c r="AB31" s="37"/>
      <c r="AC31" s="37"/>
      <c r="AD31" s="1"/>
      <c r="AE31" s="1"/>
    </row>
    <row r="32" spans="1:31" x14ac:dyDescent="0.3">
      <c r="A32" t="s">
        <v>528</v>
      </c>
      <c r="B32" t="s">
        <v>529</v>
      </c>
      <c r="C32" s="39">
        <v>5.7637</v>
      </c>
      <c r="D32" s="34">
        <v>1.7866999999999997</v>
      </c>
      <c r="E32" s="23">
        <v>13.7773</v>
      </c>
      <c r="F32" s="23">
        <v>1.5438000000000001</v>
      </c>
      <c r="G32" s="23">
        <v>542.05999999999995</v>
      </c>
      <c r="H32" s="23">
        <v>9.9390000000000001</v>
      </c>
      <c r="I32" s="34">
        <v>5.0479000000000003</v>
      </c>
      <c r="J32" s="34">
        <v>3.9573499999999999</v>
      </c>
      <c r="K32" s="34">
        <v>6104.1673488835631</v>
      </c>
      <c r="L32" s="34">
        <v>17.152699999999999</v>
      </c>
      <c r="M32" s="23">
        <v>0.40710000000000002</v>
      </c>
      <c r="N32" s="23">
        <v>2.9521000000000002</v>
      </c>
      <c r="O32" s="34">
        <v>8.4578930000000003</v>
      </c>
      <c r="P32" s="34">
        <v>47.489819953430143</v>
      </c>
      <c r="Q32" s="23">
        <v>28.997499999999999</v>
      </c>
      <c r="R32" s="23">
        <v>1.13E-4</v>
      </c>
      <c r="S32" s="23">
        <v>0.46234900000000001</v>
      </c>
      <c r="U32" s="1"/>
      <c r="V32" s="1"/>
      <c r="W32" s="1"/>
      <c r="X32" s="1"/>
      <c r="Y32" s="1"/>
      <c r="Z32" s="1"/>
      <c r="AA32" s="1"/>
      <c r="AB32" s="37"/>
      <c r="AC32" s="37"/>
      <c r="AD32" s="1"/>
      <c r="AE32" s="1"/>
    </row>
    <row r="33" spans="1:31" x14ac:dyDescent="0.3">
      <c r="A33" t="s">
        <v>530</v>
      </c>
      <c r="B33" t="s">
        <v>531</v>
      </c>
      <c r="C33" s="39">
        <v>16.346</v>
      </c>
      <c r="D33" s="34">
        <v>5.275599999999999</v>
      </c>
      <c r="E33" s="23">
        <v>12.412800000000001</v>
      </c>
      <c r="F33" s="23">
        <v>1.3771</v>
      </c>
      <c r="G33" s="23">
        <v>2414.245882352941</v>
      </c>
      <c r="H33" s="23">
        <v>-4.4641000000000002</v>
      </c>
      <c r="I33" s="34">
        <v>5.5500500000000006</v>
      </c>
      <c r="J33" s="34">
        <v>12.359400000000001</v>
      </c>
      <c r="K33" s="34">
        <v>3678.1724653797232</v>
      </c>
      <c r="L33" s="34">
        <v>2.5682999999999998</v>
      </c>
      <c r="M33" s="23">
        <v>1.8429</v>
      </c>
      <c r="N33" s="23">
        <v>2.8534000000000002</v>
      </c>
      <c r="O33" s="34">
        <v>7.8384070000000001</v>
      </c>
      <c r="P33" s="34">
        <v>50.138544921897456</v>
      </c>
      <c r="Q33" s="23">
        <v>48.061</v>
      </c>
      <c r="R33" s="23">
        <v>9.0329999999999994E-3</v>
      </c>
      <c r="S33" s="23">
        <v>8.8919999999999999E-2</v>
      </c>
      <c r="U33" s="1"/>
      <c r="V33" s="1"/>
      <c r="W33" s="1"/>
      <c r="X33" s="1"/>
      <c r="Y33" s="1"/>
      <c r="Z33" s="1"/>
      <c r="AA33" s="1"/>
      <c r="AB33" s="37"/>
      <c r="AC33" s="37"/>
      <c r="AD33" s="1"/>
      <c r="AE33" s="1"/>
    </row>
    <row r="34" spans="1:31" x14ac:dyDescent="0.3">
      <c r="A34" t="s">
        <v>532</v>
      </c>
      <c r="B34" t="s">
        <v>533</v>
      </c>
      <c r="C34" s="39">
        <v>23.082999999999998</v>
      </c>
      <c r="D34" s="34">
        <v>9.9869000000000021</v>
      </c>
      <c r="E34" s="23">
        <v>23.957899999999999</v>
      </c>
      <c r="F34" s="23">
        <v>4.2626999999999997</v>
      </c>
      <c r="G34" s="23">
        <v>759.87</v>
      </c>
      <c r="H34" s="23">
        <v>2.6476000000000002</v>
      </c>
      <c r="I34" s="34">
        <v>6.5551499999999994</v>
      </c>
      <c r="J34" s="34">
        <v>1.3540000000000001</v>
      </c>
      <c r="K34" s="34">
        <v>6760.1306192087413</v>
      </c>
      <c r="L34" s="34">
        <v>10.925599999999999</v>
      </c>
      <c r="M34" s="23">
        <v>0.4859</v>
      </c>
      <c r="N34" s="23">
        <v>4.1369999999999996</v>
      </c>
      <c r="O34" s="34">
        <v>12.240344</v>
      </c>
      <c r="P34" s="34">
        <v>53.221332354223563</v>
      </c>
      <c r="Q34" s="23">
        <v>47.134099999999997</v>
      </c>
      <c r="R34" s="23">
        <v>4.73E-4</v>
      </c>
      <c r="S34" s="23">
        <v>0.68709699999999996</v>
      </c>
      <c r="U34" s="1"/>
      <c r="V34" s="1"/>
      <c r="W34" s="1"/>
      <c r="X34" s="1"/>
      <c r="Y34" s="1"/>
      <c r="Z34" s="1"/>
      <c r="AA34" s="1"/>
      <c r="AB34" s="37"/>
      <c r="AC34" s="37"/>
      <c r="AD34" s="1"/>
      <c r="AE34" s="1"/>
    </row>
    <row r="35" spans="1:31" x14ac:dyDescent="0.3">
      <c r="A35" t="s">
        <v>534</v>
      </c>
      <c r="B35" t="s">
        <v>535</v>
      </c>
      <c r="C35" s="39">
        <v>11.699</v>
      </c>
      <c r="D35" s="34">
        <v>3.9759000000000002</v>
      </c>
      <c r="E35" s="23">
        <v>15.886699999999999</v>
      </c>
      <c r="F35" s="23">
        <v>1.9689000000000001</v>
      </c>
      <c r="G35" s="23">
        <v>598.58000000000004</v>
      </c>
      <c r="H35" s="23">
        <v>-0.35830000000000001</v>
      </c>
      <c r="I35" s="34">
        <v>4.1119000000000003</v>
      </c>
      <c r="J35" s="34">
        <v>2.5842999999999998</v>
      </c>
      <c r="K35" s="34">
        <v>2508.4870149000094</v>
      </c>
      <c r="L35" s="34">
        <v>5.4355000000000002</v>
      </c>
      <c r="M35" s="23">
        <v>0.3216</v>
      </c>
      <c r="N35" s="23">
        <v>1.7986</v>
      </c>
      <c r="O35" s="34">
        <v>10.904472999999999</v>
      </c>
      <c r="P35" s="34">
        <v>46.678728682553249</v>
      </c>
      <c r="Q35" s="23">
        <v>54.9666</v>
      </c>
      <c r="R35" s="23">
        <v>3.7199999999999999E-4</v>
      </c>
      <c r="S35" s="23">
        <v>0.52981</v>
      </c>
      <c r="U35" s="1"/>
      <c r="V35" s="1"/>
      <c r="W35" s="1"/>
      <c r="X35" s="1"/>
      <c r="Y35" s="1"/>
      <c r="Z35" s="1"/>
      <c r="AA35" s="1"/>
      <c r="AB35" s="37"/>
      <c r="AC35" s="37"/>
      <c r="AD35" s="1"/>
      <c r="AE35" s="1"/>
    </row>
    <row r="36" spans="1:31" x14ac:dyDescent="0.3">
      <c r="A36" t="s">
        <v>536</v>
      </c>
      <c r="B36" t="s">
        <v>537</v>
      </c>
      <c r="C36" s="39">
        <v>10.335800000000001</v>
      </c>
      <c r="D36" s="34">
        <v>2.0902000000000003</v>
      </c>
      <c r="E36" s="23">
        <v>17.100100000000001</v>
      </c>
      <c r="F36" s="23">
        <v>2.1695000000000002</v>
      </c>
      <c r="G36" s="23">
        <v>793.93400000000008</v>
      </c>
      <c r="H36" s="23">
        <v>-1.5988</v>
      </c>
      <c r="I36" s="34">
        <v>4.0000999999999998</v>
      </c>
      <c r="J36" s="34">
        <v>0.52360000000000007</v>
      </c>
      <c r="K36" s="34">
        <v>4031.2164129323819</v>
      </c>
      <c r="L36" s="34">
        <v>18.759399999999999</v>
      </c>
      <c r="M36" s="23">
        <v>0.20269999999999999</v>
      </c>
      <c r="N36" s="23">
        <v>2.2084000000000001</v>
      </c>
      <c r="O36" s="34">
        <v>9.3550050000000002</v>
      </c>
      <c r="P36" s="34">
        <v>48.388039830472941</v>
      </c>
      <c r="Q36" s="23">
        <v>45.149799999999999</v>
      </c>
      <c r="R36" s="23">
        <v>1.3558000000000001E-2</v>
      </c>
      <c r="S36" s="23">
        <v>0.20499999999999999</v>
      </c>
      <c r="U36" s="1"/>
      <c r="V36" s="1"/>
      <c r="W36" s="1"/>
      <c r="X36" s="1"/>
      <c r="Y36" s="1"/>
      <c r="Z36" s="1"/>
      <c r="AA36" s="1"/>
      <c r="AB36" s="37"/>
      <c r="AC36" s="37"/>
      <c r="AD36" s="1"/>
      <c r="AE36" s="1"/>
    </row>
    <row r="37" spans="1:31" x14ac:dyDescent="0.3">
      <c r="A37" t="s">
        <v>538</v>
      </c>
      <c r="B37" t="s">
        <v>96</v>
      </c>
      <c r="C37" s="39">
        <v>1.9576</v>
      </c>
      <c r="D37" s="34">
        <v>0.56740000000000002</v>
      </c>
      <c r="E37" s="23">
        <v>18.572600000000001</v>
      </c>
      <c r="F37" s="23">
        <v>1.9905999999999999</v>
      </c>
      <c r="G37" s="23">
        <v>56.66</v>
      </c>
      <c r="H37" s="23">
        <v>17.245799999999999</v>
      </c>
      <c r="I37" s="34">
        <v>5.8720278665194456</v>
      </c>
      <c r="J37" s="34">
        <v>0.96341429084380614</v>
      </c>
      <c r="K37" s="34">
        <v>0</v>
      </c>
      <c r="L37" s="34">
        <v>14.1747</v>
      </c>
      <c r="M37" s="23">
        <v>0.22520000000000001</v>
      </c>
      <c r="N37" s="23">
        <v>2.5428000000000002</v>
      </c>
      <c r="O37" s="34">
        <v>12.559188000000001</v>
      </c>
      <c r="P37" s="34">
        <v>57.520280640210473</v>
      </c>
      <c r="Q37" s="23">
        <v>19.890499999999999</v>
      </c>
      <c r="R37" s="23">
        <v>0</v>
      </c>
      <c r="S37" s="23">
        <v>5.1607820000000002</v>
      </c>
      <c r="U37" s="1"/>
      <c r="V37" s="1"/>
      <c r="W37" s="1"/>
      <c r="X37" s="1"/>
      <c r="Y37" s="1"/>
      <c r="Z37" s="1"/>
      <c r="AA37" s="1"/>
      <c r="AB37" s="37"/>
      <c r="AC37" s="37"/>
      <c r="AD37" s="1"/>
      <c r="AE37" s="1"/>
    </row>
    <row r="38" spans="1:31" x14ac:dyDescent="0.3">
      <c r="A38" t="s">
        <v>539</v>
      </c>
      <c r="B38" t="s">
        <v>97</v>
      </c>
      <c r="C38" s="39">
        <v>10.1999</v>
      </c>
      <c r="D38" s="34">
        <v>4.4355999999999991</v>
      </c>
      <c r="E38" s="23">
        <v>15.042400000000001</v>
      </c>
      <c r="F38" s="23">
        <v>2.0379999999999998</v>
      </c>
      <c r="G38" s="23">
        <v>62.633333333333333</v>
      </c>
      <c r="H38" s="23">
        <v>-0.2863</v>
      </c>
      <c r="I38" s="34">
        <v>3.1036836707694491</v>
      </c>
      <c r="J38" s="34">
        <v>0.28096456350115606</v>
      </c>
      <c r="K38" s="34">
        <v>450.44356696665523</v>
      </c>
      <c r="L38" s="34">
        <v>0.58299999999999996</v>
      </c>
      <c r="M38" s="23">
        <v>0.75919999999999999</v>
      </c>
      <c r="N38" s="23">
        <v>3.0217000000000001</v>
      </c>
      <c r="O38" s="34">
        <v>15.466448</v>
      </c>
      <c r="P38" s="34">
        <v>50.198148366751546</v>
      </c>
      <c r="Q38" s="23">
        <v>25.2819</v>
      </c>
      <c r="R38" s="23">
        <v>6.0305629999999999</v>
      </c>
      <c r="S38" s="23">
        <v>1.7987709999999999</v>
      </c>
      <c r="U38" s="1"/>
      <c r="V38" s="1"/>
      <c r="W38" s="1"/>
      <c r="X38" s="1"/>
      <c r="Y38" s="1"/>
      <c r="Z38" s="1"/>
      <c r="AA38" s="1"/>
      <c r="AB38" s="37"/>
      <c r="AC38" s="37"/>
      <c r="AD38" s="1"/>
      <c r="AE38" s="1"/>
    </row>
    <row r="39" spans="1:31" x14ac:dyDescent="0.3">
      <c r="A39" t="s">
        <v>540</v>
      </c>
      <c r="B39" t="s">
        <v>98</v>
      </c>
      <c r="C39" s="39">
        <v>5.7016999999999998</v>
      </c>
      <c r="D39" s="34">
        <v>1.9697999999999998</v>
      </c>
      <c r="E39" s="23">
        <v>17.620999999999999</v>
      </c>
      <c r="F39" s="23">
        <v>2.2885</v>
      </c>
      <c r="G39" s="23">
        <v>822.05</v>
      </c>
      <c r="H39" s="23">
        <v>-1.4833000000000001</v>
      </c>
      <c r="I39" s="34">
        <v>4.6916000000000002</v>
      </c>
      <c r="J39" s="34">
        <v>1.2538499999999999</v>
      </c>
      <c r="K39" s="34">
        <v>638.05659400293678</v>
      </c>
      <c r="L39" s="34">
        <v>6.9729999999999999</v>
      </c>
      <c r="M39" s="23">
        <v>0.33779999999999999</v>
      </c>
      <c r="N39" s="23">
        <v>2.3351000000000002</v>
      </c>
      <c r="O39" s="34">
        <v>11.576419</v>
      </c>
      <c r="P39" s="34">
        <v>49.175119026449202</v>
      </c>
      <c r="Q39" s="23">
        <v>33.784199999999998</v>
      </c>
      <c r="R39" s="23">
        <v>5.3152569999999999</v>
      </c>
      <c r="S39" s="23">
        <v>0.22958799999999999</v>
      </c>
      <c r="U39" s="1"/>
      <c r="V39" s="1"/>
      <c r="W39" s="1"/>
      <c r="X39" s="1"/>
      <c r="Y39" s="1"/>
      <c r="Z39" s="1"/>
      <c r="AA39" s="1"/>
      <c r="AB39" s="37"/>
      <c r="AC39" s="37"/>
      <c r="AD39" s="1"/>
      <c r="AE39" s="1"/>
    </row>
    <row r="40" spans="1:31" x14ac:dyDescent="0.3">
      <c r="A40" t="s">
        <v>541</v>
      </c>
      <c r="B40" t="s">
        <v>99</v>
      </c>
      <c r="C40" s="39">
        <v>5.8032000000000004</v>
      </c>
      <c r="D40" s="34">
        <v>1.4656999999999996</v>
      </c>
      <c r="E40" s="23">
        <v>17.479900000000001</v>
      </c>
      <c r="F40" s="23">
        <v>2.4148000000000001</v>
      </c>
      <c r="G40" s="23">
        <v>384.12399999999997</v>
      </c>
      <c r="H40" s="23">
        <v>-1.8974</v>
      </c>
      <c r="I40" s="34">
        <v>4.0539000000000005</v>
      </c>
      <c r="J40" s="34">
        <v>3.2323500000000003</v>
      </c>
      <c r="K40" s="34">
        <v>1631.2551731322092</v>
      </c>
      <c r="L40" s="34">
        <v>5.6784999999999997</v>
      </c>
      <c r="M40" s="23">
        <v>0.85840000000000005</v>
      </c>
      <c r="N40" s="23">
        <v>2.8795000000000002</v>
      </c>
      <c r="O40" s="34">
        <v>9.695373</v>
      </c>
      <c r="P40" s="34">
        <v>46.763188219867054</v>
      </c>
      <c r="Q40" s="23">
        <v>45.145899999999997</v>
      </c>
      <c r="R40" s="23">
        <v>2.7954E-2</v>
      </c>
      <c r="S40" s="23">
        <v>0.31720100000000001</v>
      </c>
      <c r="U40" s="1"/>
      <c r="V40" s="1"/>
      <c r="W40" s="1"/>
      <c r="X40" s="1"/>
      <c r="Y40" s="1"/>
      <c r="Z40" s="1"/>
      <c r="AA40" s="1"/>
      <c r="AB40" s="37"/>
      <c r="AC40" s="37"/>
      <c r="AD40" s="1"/>
      <c r="AE40" s="1"/>
    </row>
    <row r="41" spans="1:31" x14ac:dyDescent="0.3">
      <c r="A41" t="s">
        <v>542</v>
      </c>
      <c r="B41" t="s">
        <v>100</v>
      </c>
      <c r="C41" s="39">
        <v>6.9802999999999997</v>
      </c>
      <c r="D41" s="34">
        <v>2.5905999999999998</v>
      </c>
      <c r="E41" s="23">
        <v>16.799299999999999</v>
      </c>
      <c r="F41" s="23">
        <v>1.881</v>
      </c>
      <c r="G41" s="23">
        <v>175.28249999999997</v>
      </c>
      <c r="H41" s="23">
        <v>0.2984</v>
      </c>
      <c r="I41" s="34">
        <v>4.9854500000000002</v>
      </c>
      <c r="J41" s="34">
        <v>1.3199999999999998</v>
      </c>
      <c r="K41" s="34">
        <v>2890.2619968621952</v>
      </c>
      <c r="L41" s="34">
        <v>1.4701</v>
      </c>
      <c r="M41" s="23">
        <v>0.56369999999999998</v>
      </c>
      <c r="N41" s="23">
        <v>3.0105</v>
      </c>
      <c r="O41" s="34">
        <v>16.248957000000001</v>
      </c>
      <c r="P41" s="34">
        <v>47.878555007782431</v>
      </c>
      <c r="Q41" s="23">
        <v>39.536000000000001</v>
      </c>
      <c r="R41" s="23">
        <v>0.21503700000000001</v>
      </c>
      <c r="S41" s="23">
        <v>0.59024299999999996</v>
      </c>
      <c r="U41" s="1"/>
      <c r="V41" s="1"/>
      <c r="W41" s="1"/>
      <c r="X41" s="1"/>
      <c r="Y41" s="1"/>
      <c r="Z41" s="1"/>
      <c r="AA41" s="1"/>
      <c r="AB41" s="37"/>
      <c r="AC41" s="37"/>
      <c r="AD41" s="1"/>
      <c r="AE41" s="1"/>
    </row>
    <row r="42" spans="1:31" x14ac:dyDescent="0.3">
      <c r="A42" t="s">
        <v>543</v>
      </c>
      <c r="B42" t="s">
        <v>101</v>
      </c>
      <c r="C42" s="39">
        <v>22.034099999999999</v>
      </c>
      <c r="D42" s="34">
        <v>8.9626999999999999</v>
      </c>
      <c r="E42" s="23">
        <v>16.231100000000001</v>
      </c>
      <c r="F42" s="23">
        <v>1.8591</v>
      </c>
      <c r="G42" s="23">
        <v>66.594999999999999</v>
      </c>
      <c r="H42" s="23">
        <v>-6.1860999999999997</v>
      </c>
      <c r="I42" s="34">
        <v>2.495244133235186</v>
      </c>
      <c r="J42" s="34">
        <v>1.8643742369838421</v>
      </c>
      <c r="K42" s="34">
        <v>935.50220851519816</v>
      </c>
      <c r="L42" s="34">
        <v>0.2969</v>
      </c>
      <c r="M42" s="23">
        <v>0.44330000000000003</v>
      </c>
      <c r="N42" s="23">
        <v>2.8752</v>
      </c>
      <c r="O42" s="34">
        <v>18.709629</v>
      </c>
      <c r="P42" s="34">
        <v>56.732466373171576</v>
      </c>
      <c r="Q42" s="23">
        <v>22.354900000000001</v>
      </c>
      <c r="R42" s="23">
        <v>0</v>
      </c>
      <c r="S42" s="23">
        <v>1.5593330000000001</v>
      </c>
      <c r="U42" s="1"/>
      <c r="V42" s="1"/>
      <c r="W42" s="1"/>
      <c r="X42" s="1"/>
      <c r="Y42" s="1"/>
      <c r="Z42" s="1"/>
      <c r="AA42" s="1"/>
      <c r="AB42" s="37"/>
      <c r="AC42" s="37"/>
      <c r="AD42" s="1"/>
      <c r="AE42" s="1"/>
    </row>
    <row r="43" spans="1:31" x14ac:dyDescent="0.3">
      <c r="A43" t="s">
        <v>544</v>
      </c>
      <c r="B43" t="s">
        <v>102</v>
      </c>
      <c r="C43" s="39">
        <v>12.3286</v>
      </c>
      <c r="D43" s="34">
        <v>2.5404</v>
      </c>
      <c r="E43" s="23">
        <v>18.076499999999999</v>
      </c>
      <c r="F43" s="23">
        <v>2.6758000000000002</v>
      </c>
      <c r="G43" s="23">
        <v>589.745</v>
      </c>
      <c r="H43" s="23">
        <v>0.80700000000000005</v>
      </c>
      <c r="I43" s="34">
        <v>4.4990500000000004</v>
      </c>
      <c r="J43" s="34">
        <v>1.4713499999999999</v>
      </c>
      <c r="K43" s="34">
        <v>446.62735062811936</v>
      </c>
      <c r="L43" s="34">
        <v>8.4314</v>
      </c>
      <c r="M43" s="23">
        <v>0.47339999999999999</v>
      </c>
      <c r="N43" s="23">
        <v>2.577</v>
      </c>
      <c r="O43" s="34">
        <v>10.790951</v>
      </c>
      <c r="P43" s="34">
        <v>42.742948569714315</v>
      </c>
      <c r="Q43" s="23">
        <v>36.068899999999999</v>
      </c>
      <c r="R43" s="23">
        <v>3.4326000000000002E-2</v>
      </c>
      <c r="S43" s="23">
        <v>0.33490399999999998</v>
      </c>
      <c r="U43" s="1"/>
      <c r="V43" s="1"/>
      <c r="W43" s="1"/>
      <c r="X43" s="1"/>
      <c r="Y43" s="1"/>
      <c r="Z43" s="1"/>
      <c r="AA43" s="1"/>
      <c r="AB43" s="37"/>
      <c r="AC43" s="37"/>
      <c r="AD43" s="1"/>
      <c r="AE43" s="1"/>
    </row>
    <row r="44" spans="1:31" x14ac:dyDescent="0.3">
      <c r="A44" t="s">
        <v>545</v>
      </c>
      <c r="B44" t="s">
        <v>103</v>
      </c>
      <c r="C44" s="39">
        <v>26.161200000000001</v>
      </c>
      <c r="D44" s="34">
        <v>5.3586999999999989</v>
      </c>
      <c r="E44" s="23">
        <v>15.9376</v>
      </c>
      <c r="F44" s="23">
        <v>1.7585</v>
      </c>
      <c r="G44" s="23">
        <v>84.338000000000008</v>
      </c>
      <c r="H44" s="23">
        <v>-4.8433999999999999</v>
      </c>
      <c r="I44" s="34">
        <v>4.776452600827966</v>
      </c>
      <c r="J44" s="34">
        <v>2.618096369062251</v>
      </c>
      <c r="K44" s="34">
        <v>257.6449751321818</v>
      </c>
      <c r="L44" s="34">
        <v>3.5423</v>
      </c>
      <c r="M44" s="23">
        <v>0.52580000000000005</v>
      </c>
      <c r="N44" s="23">
        <v>2.4578000000000002</v>
      </c>
      <c r="O44" s="34">
        <v>24.675352</v>
      </c>
      <c r="P44" s="34">
        <v>48.333113136918129</v>
      </c>
      <c r="Q44" s="23">
        <v>30.1584</v>
      </c>
      <c r="R44" s="23">
        <v>0</v>
      </c>
      <c r="S44" s="23">
        <v>3.011504</v>
      </c>
      <c r="U44" s="1"/>
      <c r="V44" s="1"/>
      <c r="W44" s="1"/>
      <c r="X44" s="1"/>
      <c r="Y44" s="1"/>
      <c r="Z44" s="1"/>
      <c r="AA44" s="1"/>
      <c r="AB44" s="37"/>
      <c r="AC44" s="37"/>
      <c r="AD44" s="1"/>
      <c r="AE44" s="1"/>
    </row>
    <row r="45" spans="1:31" x14ac:dyDescent="0.3">
      <c r="A45" t="s">
        <v>546</v>
      </c>
      <c r="B45" t="s">
        <v>104</v>
      </c>
      <c r="C45" s="39">
        <v>1.9125000000000001</v>
      </c>
      <c r="D45" s="34">
        <v>0.65039999999999998</v>
      </c>
      <c r="E45" s="23">
        <v>20.770900000000001</v>
      </c>
      <c r="F45" s="23">
        <v>2.9925999999999999</v>
      </c>
      <c r="G45" s="23">
        <v>231.7</v>
      </c>
      <c r="H45" s="23">
        <v>-2.4081000000000001</v>
      </c>
      <c r="I45" s="34">
        <v>3.5720000000000001</v>
      </c>
      <c r="J45" s="34">
        <v>1.9673499999999999</v>
      </c>
      <c r="K45" s="34">
        <v>33.496065049146068</v>
      </c>
      <c r="L45" s="34">
        <v>3.0566</v>
      </c>
      <c r="M45" s="23">
        <v>0.34549999999999997</v>
      </c>
      <c r="N45" s="23">
        <v>2.4628999999999999</v>
      </c>
      <c r="O45" s="34">
        <v>14.443785</v>
      </c>
      <c r="P45" s="34">
        <v>50.648213686994751</v>
      </c>
      <c r="Q45" s="23">
        <v>30.456499999999998</v>
      </c>
      <c r="R45" s="23">
        <v>1.541093</v>
      </c>
      <c r="S45" s="23">
        <v>0.61155800000000005</v>
      </c>
      <c r="U45" s="1"/>
      <c r="V45" s="1"/>
      <c r="W45" s="1"/>
      <c r="X45" s="1"/>
      <c r="Y45" s="1"/>
      <c r="Z45" s="1"/>
      <c r="AA45" s="1"/>
      <c r="AB45" s="37"/>
      <c r="AC45" s="37"/>
      <c r="AD45" s="1"/>
      <c r="AE45" s="1"/>
    </row>
    <row r="46" spans="1:31" x14ac:dyDescent="0.3">
      <c r="A46" t="s">
        <v>547</v>
      </c>
      <c r="B46" t="s">
        <v>105</v>
      </c>
      <c r="C46" s="39">
        <v>19.335799999999999</v>
      </c>
      <c r="D46" s="34">
        <v>6.6236999999999995</v>
      </c>
      <c r="E46" s="23">
        <v>14.146100000000001</v>
      </c>
      <c r="F46" s="23">
        <v>1.6577</v>
      </c>
      <c r="G46" s="23">
        <v>58.053999999999995</v>
      </c>
      <c r="H46" s="23">
        <v>-5.0869</v>
      </c>
      <c r="I46" s="34">
        <v>2.8832323069990986</v>
      </c>
      <c r="J46" s="34">
        <v>0.32932488021465534</v>
      </c>
      <c r="K46" s="34">
        <v>1337.5033371310824</v>
      </c>
      <c r="L46" s="34">
        <v>3.7532000000000001</v>
      </c>
      <c r="M46" s="23">
        <v>0.35870000000000002</v>
      </c>
      <c r="N46" s="23">
        <v>3.3035000000000001</v>
      </c>
      <c r="O46" s="34">
        <v>12.842636000000001</v>
      </c>
      <c r="P46" s="34">
        <v>48.945828921296247</v>
      </c>
      <c r="Q46" s="23">
        <v>24.082799999999999</v>
      </c>
      <c r="R46" s="23">
        <v>3.8784320000000001</v>
      </c>
      <c r="S46" s="23">
        <v>0.771254</v>
      </c>
      <c r="U46" s="1"/>
      <c r="V46" s="1"/>
      <c r="W46" s="1"/>
      <c r="X46" s="1"/>
      <c r="Y46" s="1"/>
      <c r="Z46" s="1"/>
      <c r="AA46" s="1"/>
      <c r="AB46" s="37"/>
      <c r="AC46" s="37"/>
      <c r="AD46" s="1"/>
      <c r="AE46" s="1"/>
    </row>
    <row r="47" spans="1:31" x14ac:dyDescent="0.3">
      <c r="A47" t="s">
        <v>548</v>
      </c>
      <c r="B47" t="s">
        <v>106</v>
      </c>
      <c r="C47" s="39">
        <v>11.4192</v>
      </c>
      <c r="D47" s="34">
        <v>6.0170999999999992</v>
      </c>
      <c r="E47" s="23">
        <v>12.2049</v>
      </c>
      <c r="F47" s="23">
        <v>1.7379</v>
      </c>
      <c r="G47" s="23">
        <v>169.54</v>
      </c>
      <c r="H47" s="23">
        <v>-12.4818</v>
      </c>
      <c r="I47" s="34">
        <v>5.1469635259477364</v>
      </c>
      <c r="J47" s="34">
        <v>6.8768280958918586</v>
      </c>
      <c r="K47" s="34">
        <v>0</v>
      </c>
      <c r="L47" s="34">
        <v>6.7096</v>
      </c>
      <c r="M47" s="23">
        <v>1.0162</v>
      </c>
      <c r="N47" s="23">
        <v>2.4948000000000001</v>
      </c>
      <c r="O47" s="34">
        <v>20.686710000000001</v>
      </c>
      <c r="P47" s="34">
        <v>56.277930823385368</v>
      </c>
      <c r="Q47" s="23">
        <v>29.969200000000001</v>
      </c>
      <c r="R47" s="23">
        <v>0</v>
      </c>
      <c r="S47" s="23">
        <v>3.6504949999999998</v>
      </c>
      <c r="U47" s="1"/>
      <c r="V47" s="1"/>
      <c r="W47" s="1"/>
      <c r="X47" s="1"/>
      <c r="Y47" s="1"/>
      <c r="Z47" s="1"/>
      <c r="AA47" s="1"/>
      <c r="AB47" s="37"/>
      <c r="AC47" s="37"/>
      <c r="AD47" s="1"/>
      <c r="AE47" s="1"/>
    </row>
    <row r="48" spans="1:31" x14ac:dyDescent="0.3">
      <c r="A48" t="s">
        <v>549</v>
      </c>
      <c r="B48" t="s">
        <v>107</v>
      </c>
      <c r="C48" s="39">
        <v>5.6090999999999998</v>
      </c>
      <c r="D48" s="34">
        <v>1.8465999999999998</v>
      </c>
      <c r="E48" s="23">
        <v>11.353899999999999</v>
      </c>
      <c r="F48" s="23">
        <v>0.97299999999999998</v>
      </c>
      <c r="G48" s="23">
        <v>86.674999999999997</v>
      </c>
      <c r="H48" s="23">
        <v>-15.579599999999999</v>
      </c>
      <c r="I48" s="34">
        <v>4.2732000000000001</v>
      </c>
      <c r="J48" s="34">
        <v>1.3336999999999999</v>
      </c>
      <c r="K48" s="34">
        <v>6646.8703338110172</v>
      </c>
      <c r="L48" s="34">
        <v>6.6688000000000001</v>
      </c>
      <c r="M48" s="23">
        <v>1.1353</v>
      </c>
      <c r="N48" s="23">
        <v>2.5964</v>
      </c>
      <c r="O48" s="34">
        <v>9.5699570000000005</v>
      </c>
      <c r="P48" s="34">
        <v>49.850937224656313</v>
      </c>
      <c r="Q48" s="23">
        <v>26.433399999999999</v>
      </c>
      <c r="R48" s="23">
        <v>17.325519</v>
      </c>
      <c r="S48" s="23">
        <v>0.46114699999999997</v>
      </c>
      <c r="U48" s="1"/>
      <c r="V48" s="1"/>
      <c r="W48" s="1"/>
      <c r="X48" s="1"/>
      <c r="Y48" s="1"/>
      <c r="Z48" s="1"/>
      <c r="AA48" s="1"/>
      <c r="AB48" s="37"/>
      <c r="AC48" s="37"/>
      <c r="AD48" s="1"/>
      <c r="AE48" s="1"/>
    </row>
    <row r="49" spans="1:31" x14ac:dyDescent="0.3">
      <c r="A49" t="s">
        <v>550</v>
      </c>
      <c r="B49" t="s">
        <v>108</v>
      </c>
      <c r="C49" s="39">
        <v>13.7318</v>
      </c>
      <c r="D49" s="34">
        <v>4.6410999999999998</v>
      </c>
      <c r="E49" s="23">
        <v>17.709099999999999</v>
      </c>
      <c r="F49" s="23">
        <v>1.8464</v>
      </c>
      <c r="G49" s="23">
        <v>187.51</v>
      </c>
      <c r="H49" s="23">
        <v>-1.3907</v>
      </c>
      <c r="I49" s="34">
        <v>4.776452600827966</v>
      </c>
      <c r="J49" s="34">
        <v>2.618096369062251</v>
      </c>
      <c r="K49" s="34">
        <v>0</v>
      </c>
      <c r="L49" s="34">
        <v>5.7987000000000002</v>
      </c>
      <c r="M49" s="23">
        <v>0.26150000000000001</v>
      </c>
      <c r="N49" s="23">
        <v>2.7690000000000001</v>
      </c>
      <c r="O49" s="34">
        <v>20.486039000000002</v>
      </c>
      <c r="P49" s="34">
        <v>43.852356108584658</v>
      </c>
      <c r="Q49" s="23">
        <v>16.810600000000001</v>
      </c>
      <c r="R49" s="23">
        <v>0.26589800000000002</v>
      </c>
      <c r="S49" s="23">
        <v>1.002194</v>
      </c>
      <c r="U49" s="1"/>
      <c r="V49" s="1"/>
      <c r="W49" s="1"/>
      <c r="X49" s="1"/>
      <c r="Y49" s="1"/>
      <c r="Z49" s="1"/>
      <c r="AA49" s="1"/>
      <c r="AB49" s="37"/>
      <c r="AC49" s="37"/>
      <c r="AD49" s="1"/>
      <c r="AE49" s="1"/>
    </row>
    <row r="50" spans="1:31" x14ac:dyDescent="0.3">
      <c r="A50" t="s">
        <v>551</v>
      </c>
      <c r="B50" t="s">
        <v>109</v>
      </c>
      <c r="C50" s="39">
        <v>6.5669000000000004</v>
      </c>
      <c r="D50" s="34">
        <v>1.5678999999999998</v>
      </c>
      <c r="E50" s="23">
        <v>13.905099999999999</v>
      </c>
      <c r="F50" s="23">
        <v>1.6274</v>
      </c>
      <c r="G50" s="23">
        <v>520.71</v>
      </c>
      <c r="H50" s="23">
        <v>-4.3898999999999999</v>
      </c>
      <c r="I50" s="34">
        <v>5.4065499999999993</v>
      </c>
      <c r="J50" s="34">
        <v>4.9453499999999995</v>
      </c>
      <c r="K50" s="34">
        <v>0</v>
      </c>
      <c r="L50" s="34">
        <v>5.8228999999999997</v>
      </c>
      <c r="M50" s="23">
        <v>1.3895999999999999</v>
      </c>
      <c r="N50" s="23">
        <v>2.0863</v>
      </c>
      <c r="O50" s="34">
        <v>15.455639</v>
      </c>
      <c r="P50" s="34">
        <v>47.052319579045523</v>
      </c>
      <c r="Q50" s="23">
        <v>34.957299999999996</v>
      </c>
      <c r="R50" s="23">
        <v>1.206E-3</v>
      </c>
      <c r="S50" s="23">
        <v>0.36715999999999999</v>
      </c>
      <c r="U50" s="1"/>
      <c r="V50" s="1"/>
      <c r="W50" s="1"/>
      <c r="X50" s="1"/>
      <c r="Y50" s="1"/>
      <c r="Z50" s="1"/>
      <c r="AA50" s="1"/>
      <c r="AB50" s="37"/>
      <c r="AC50" s="37"/>
      <c r="AD50" s="1"/>
      <c r="AE50" s="1"/>
    </row>
    <row r="51" spans="1:31" x14ac:dyDescent="0.3">
      <c r="A51" t="s">
        <v>552</v>
      </c>
      <c r="B51" t="s">
        <v>110</v>
      </c>
      <c r="C51" s="39">
        <v>5.7610999999999999</v>
      </c>
      <c r="D51" s="34">
        <v>2.3661000000000003</v>
      </c>
      <c r="E51" s="23">
        <v>14.8348</v>
      </c>
      <c r="F51" s="23">
        <v>1.77</v>
      </c>
      <c r="G51" s="23">
        <v>226.05500000000001</v>
      </c>
      <c r="H51" s="23">
        <v>0.71730000000000005</v>
      </c>
      <c r="I51" s="34">
        <v>4.6565500000000002</v>
      </c>
      <c r="J51" s="34">
        <v>0.45514999999999994</v>
      </c>
      <c r="K51" s="34">
        <v>1465.2245667806201</v>
      </c>
      <c r="L51" s="34">
        <v>8.2414000000000005</v>
      </c>
      <c r="M51" s="23">
        <v>0.24099999999999999</v>
      </c>
      <c r="N51" s="23">
        <v>2.1888000000000001</v>
      </c>
      <c r="O51" s="34">
        <v>6.9305659999999998</v>
      </c>
      <c r="P51" s="34">
        <v>46.441405341123549</v>
      </c>
      <c r="Q51" s="23">
        <v>30.483899999999998</v>
      </c>
      <c r="R51" s="23">
        <v>2.6899999999999998E-4</v>
      </c>
      <c r="S51" s="23">
        <v>1.5132810000000001</v>
      </c>
      <c r="U51" s="1"/>
      <c r="V51" s="1"/>
      <c r="W51" s="1"/>
      <c r="X51" s="1"/>
      <c r="Y51" s="1"/>
      <c r="Z51" s="1"/>
      <c r="AA51" s="1"/>
      <c r="AB51" s="37"/>
      <c r="AC51" s="37"/>
      <c r="AD51" s="1"/>
      <c r="AE51" s="1"/>
    </row>
    <row r="52" spans="1:31" x14ac:dyDescent="0.3">
      <c r="A52" t="s">
        <v>553</v>
      </c>
      <c r="B52" t="s">
        <v>111</v>
      </c>
      <c r="C52" s="39">
        <v>7.5754000000000001</v>
      </c>
      <c r="D52" s="34">
        <v>3.0345</v>
      </c>
      <c r="E52" s="23">
        <v>22.209199999999999</v>
      </c>
      <c r="F52" s="23">
        <v>2.6831</v>
      </c>
      <c r="G52" s="23">
        <v>218.35499999999999</v>
      </c>
      <c r="H52" s="23">
        <v>11.1623</v>
      </c>
      <c r="I52" s="34">
        <v>9.1986500000000007</v>
      </c>
      <c r="J52" s="34">
        <v>0.47289999999999999</v>
      </c>
      <c r="K52" s="34">
        <v>1247.2252140518076</v>
      </c>
      <c r="L52" s="34">
        <v>5.3337000000000003</v>
      </c>
      <c r="M52" s="23">
        <v>0.5575</v>
      </c>
      <c r="N52" s="23">
        <v>4.1962000000000002</v>
      </c>
      <c r="O52" s="34">
        <v>10.529584</v>
      </c>
      <c r="P52" s="34">
        <v>53.13838481453643</v>
      </c>
      <c r="Q52" s="23">
        <v>24.546700000000001</v>
      </c>
      <c r="R52" s="23">
        <v>7.9000000000000001E-4</v>
      </c>
      <c r="S52" s="23">
        <v>1.7669330000000001</v>
      </c>
      <c r="U52" s="1"/>
      <c r="V52" s="1"/>
      <c r="W52" s="1"/>
      <c r="X52" s="1"/>
      <c r="Y52" s="1"/>
      <c r="Z52" s="1"/>
      <c r="AA52" s="1"/>
      <c r="AB52" s="37"/>
      <c r="AC52" s="37"/>
      <c r="AD52" s="1"/>
      <c r="AE52" s="1"/>
    </row>
    <row r="53" spans="1:31" x14ac:dyDescent="0.3">
      <c r="A53" t="s">
        <v>554</v>
      </c>
      <c r="B53" t="s">
        <v>112</v>
      </c>
      <c r="C53" s="39">
        <v>12.9253</v>
      </c>
      <c r="D53" s="34">
        <v>4.1734</v>
      </c>
      <c r="E53" s="23">
        <v>18.0352</v>
      </c>
      <c r="F53" s="23">
        <v>2.2376</v>
      </c>
      <c r="G53" s="23">
        <v>474.48</v>
      </c>
      <c r="H53" s="23">
        <v>-7.9927999999999999</v>
      </c>
      <c r="I53" s="34">
        <v>2.8376000000000001</v>
      </c>
      <c r="J53" s="34">
        <v>4.8361000000000001</v>
      </c>
      <c r="K53" s="34">
        <v>2143.5412106439012</v>
      </c>
      <c r="L53" s="34">
        <v>0.26819999999999999</v>
      </c>
      <c r="M53" s="23">
        <v>1.9320999999999999</v>
      </c>
      <c r="N53" s="23">
        <v>16.907599999999999</v>
      </c>
      <c r="O53" s="34">
        <v>12.909807000000001</v>
      </c>
      <c r="P53" s="34">
        <v>44.188176205132081</v>
      </c>
      <c r="Q53" s="23">
        <v>30.087700000000002</v>
      </c>
      <c r="R53" s="23">
        <v>2.0509999999999999E-3</v>
      </c>
      <c r="S53" s="23">
        <v>0.87944599999999995</v>
      </c>
      <c r="U53" s="1"/>
      <c r="V53" s="1"/>
      <c r="W53" s="1"/>
      <c r="X53" s="1"/>
      <c r="Y53" s="1"/>
      <c r="Z53" s="1"/>
      <c r="AA53" s="1"/>
      <c r="AB53" s="37"/>
      <c r="AC53" s="37"/>
      <c r="AD53" s="1"/>
      <c r="AE53" s="1"/>
    </row>
    <row r="54" spans="1:31" x14ac:dyDescent="0.3">
      <c r="A54" t="s">
        <v>555</v>
      </c>
      <c r="B54" t="s">
        <v>113</v>
      </c>
      <c r="C54" s="39">
        <v>12.4772</v>
      </c>
      <c r="D54" s="34">
        <v>5.0409000000000006</v>
      </c>
      <c r="E54" s="23">
        <v>13.1386</v>
      </c>
      <c r="F54" s="23">
        <v>1.3798999999999999</v>
      </c>
      <c r="G54" s="23">
        <v>358.94249999999994</v>
      </c>
      <c r="H54" s="23">
        <v>5.1543999999999999</v>
      </c>
      <c r="I54" s="34">
        <v>5.5373999999999999</v>
      </c>
      <c r="J54" s="34">
        <v>2.1829999999999998</v>
      </c>
      <c r="K54" s="34">
        <v>0</v>
      </c>
      <c r="L54" s="34">
        <v>2.7682000000000002</v>
      </c>
      <c r="M54" s="23">
        <v>0.82930000000000004</v>
      </c>
      <c r="N54" s="23">
        <v>2.9205999999999999</v>
      </c>
      <c r="O54" s="34">
        <v>20.615684999999999</v>
      </c>
      <c r="P54" s="34">
        <v>59.036914037552691</v>
      </c>
      <c r="Q54" s="23">
        <v>31.4115</v>
      </c>
      <c r="R54" s="23">
        <v>0</v>
      </c>
      <c r="S54" s="23">
        <v>1.8269169999999999</v>
      </c>
      <c r="U54" s="1"/>
      <c r="V54" s="1"/>
      <c r="W54" s="1"/>
      <c r="X54" s="1"/>
      <c r="Y54" s="1"/>
      <c r="Z54" s="1"/>
      <c r="AA54" s="1"/>
      <c r="AB54" s="37"/>
      <c r="AC54" s="37"/>
      <c r="AD54" s="1"/>
      <c r="AE54" s="1"/>
    </row>
    <row r="55" spans="1:31" x14ac:dyDescent="0.3">
      <c r="A55" t="s">
        <v>556</v>
      </c>
      <c r="B55" t="s">
        <v>114</v>
      </c>
      <c r="C55" s="39">
        <v>15.08</v>
      </c>
      <c r="D55" s="34">
        <v>5.8927999999999994</v>
      </c>
      <c r="E55" s="23">
        <v>12.271699999999999</v>
      </c>
      <c r="F55" s="23">
        <v>1.1733</v>
      </c>
      <c r="G55" s="23">
        <v>674.97172413793101</v>
      </c>
      <c r="H55" s="23">
        <v>4.4067999999999996</v>
      </c>
      <c r="I55" s="34">
        <v>6.9292999999999996</v>
      </c>
      <c r="J55" s="34">
        <v>2.8352000000000004</v>
      </c>
      <c r="K55" s="34">
        <v>8717.0124594303379</v>
      </c>
      <c r="L55" s="34">
        <v>5.9579000000000004</v>
      </c>
      <c r="M55" s="23">
        <v>0.83040000000000003</v>
      </c>
      <c r="N55" s="23">
        <v>2.3698000000000001</v>
      </c>
      <c r="O55" s="34">
        <v>11.086557000000001</v>
      </c>
      <c r="P55" s="34">
        <v>42.842310676863669</v>
      </c>
      <c r="Q55" s="23">
        <v>49.9467</v>
      </c>
      <c r="R55" s="23">
        <v>0</v>
      </c>
      <c r="S55" s="23">
        <v>0.25145800000000001</v>
      </c>
      <c r="U55" s="1"/>
      <c r="V55" s="1"/>
      <c r="W55" s="1"/>
      <c r="X55" s="1"/>
      <c r="Y55" s="1"/>
      <c r="Z55" s="1"/>
      <c r="AA55" s="1"/>
      <c r="AB55" s="37"/>
      <c r="AC55" s="37"/>
      <c r="AD55" s="1"/>
      <c r="AE55" s="1"/>
    </row>
    <row r="56" spans="1:31" x14ac:dyDescent="0.3">
      <c r="A56" t="s">
        <v>557</v>
      </c>
      <c r="B56" t="s">
        <v>115</v>
      </c>
      <c r="C56" s="39">
        <v>15.2241</v>
      </c>
      <c r="D56" s="34">
        <v>6.4769000000000005</v>
      </c>
      <c r="E56" s="23">
        <v>11.903600000000001</v>
      </c>
      <c r="F56" s="23">
        <v>1.1005</v>
      </c>
      <c r="G56" s="23">
        <v>270.83999999999997</v>
      </c>
      <c r="H56" s="23">
        <v>7.0819000000000001</v>
      </c>
      <c r="I56" s="34">
        <v>6.1792911824657777</v>
      </c>
      <c r="J56" s="34">
        <v>0.32760894077812563</v>
      </c>
      <c r="K56" s="34">
        <v>0</v>
      </c>
      <c r="L56" s="34">
        <v>4.5369000000000002</v>
      </c>
      <c r="M56" s="23">
        <v>0.80410000000000004</v>
      </c>
      <c r="N56" s="23">
        <v>3.8956</v>
      </c>
      <c r="O56" s="34">
        <v>20.312282</v>
      </c>
      <c r="P56" s="34">
        <v>57.526453521447266</v>
      </c>
      <c r="Q56" s="23">
        <v>27.1431</v>
      </c>
      <c r="R56" s="23">
        <v>8.0236000000000002E-2</v>
      </c>
      <c r="S56" s="23">
        <v>0.46359600000000001</v>
      </c>
      <c r="U56" s="1"/>
      <c r="V56" s="1"/>
      <c r="W56" s="1"/>
      <c r="X56" s="1"/>
      <c r="Y56" s="1"/>
      <c r="Z56" s="1"/>
      <c r="AA56" s="1"/>
      <c r="AB56" s="37"/>
      <c r="AC56" s="37"/>
      <c r="AD56" s="1"/>
      <c r="AE56" s="1"/>
    </row>
    <row r="57" spans="1:31" x14ac:dyDescent="0.3">
      <c r="A57" t="s">
        <v>558</v>
      </c>
      <c r="B57" t="s">
        <v>116</v>
      </c>
      <c r="C57" s="39">
        <v>13.9216</v>
      </c>
      <c r="D57" s="34">
        <v>5.1546000000000003</v>
      </c>
      <c r="E57" s="23">
        <v>15.939399999999999</v>
      </c>
      <c r="F57" s="23">
        <v>1.6424000000000001</v>
      </c>
      <c r="G57" s="23">
        <v>218.02571428571426</v>
      </c>
      <c r="H57" s="23">
        <v>3.3978000000000002</v>
      </c>
      <c r="I57" s="34">
        <v>3.1242000000000001</v>
      </c>
      <c r="J57" s="34">
        <v>0.55909999999999993</v>
      </c>
      <c r="K57" s="34">
        <v>497.54124273586604</v>
      </c>
      <c r="L57" s="34">
        <v>3.6812999999999998</v>
      </c>
      <c r="M57" s="23">
        <v>0.47299999999999998</v>
      </c>
      <c r="N57" s="23">
        <v>3.1444999999999999</v>
      </c>
      <c r="O57" s="34">
        <v>15.057494999999999</v>
      </c>
      <c r="P57" s="34">
        <v>42.701763178519826</v>
      </c>
      <c r="Q57" s="23">
        <v>26.930199999999999</v>
      </c>
      <c r="R57" s="23">
        <v>3.5620000000000001E-3</v>
      </c>
      <c r="S57" s="23">
        <v>1.0431459999999999</v>
      </c>
      <c r="U57" s="1"/>
      <c r="V57" s="1"/>
      <c r="W57" s="1"/>
      <c r="X57" s="1"/>
      <c r="Y57" s="1"/>
      <c r="Z57" s="1"/>
      <c r="AA57" s="1"/>
      <c r="AB57" s="37"/>
      <c r="AC57" s="37"/>
      <c r="AD57" s="1"/>
      <c r="AE57" s="1"/>
    </row>
    <row r="58" spans="1:31" x14ac:dyDescent="0.3">
      <c r="A58" t="s">
        <v>559</v>
      </c>
      <c r="B58" t="s">
        <v>117</v>
      </c>
      <c r="C58" s="39">
        <v>15.404</v>
      </c>
      <c r="D58" s="34">
        <v>7.5498000000000003</v>
      </c>
      <c r="E58" s="23">
        <v>10.910600000000001</v>
      </c>
      <c r="F58" s="23">
        <v>1.0888</v>
      </c>
      <c r="G58" s="23">
        <v>466.83000000000004</v>
      </c>
      <c r="H58" s="23">
        <v>13.5586</v>
      </c>
      <c r="I58" s="34">
        <v>8.19665</v>
      </c>
      <c r="J58" s="34">
        <v>1.74475</v>
      </c>
      <c r="K58" s="34">
        <v>3557.8204468352401</v>
      </c>
      <c r="L58" s="34">
        <v>9.2288999999999994</v>
      </c>
      <c r="M58" s="23">
        <v>0.52980000000000005</v>
      </c>
      <c r="N58" s="23">
        <v>3.2706</v>
      </c>
      <c r="O58" s="34">
        <v>11.187772000000001</v>
      </c>
      <c r="P58" s="34">
        <v>49.83375435707017</v>
      </c>
      <c r="Q58" s="23">
        <v>42.085599999999999</v>
      </c>
      <c r="R58" s="23">
        <v>1.975862</v>
      </c>
      <c r="S58" s="23">
        <v>0.299404</v>
      </c>
      <c r="U58" s="1"/>
      <c r="V58" s="1"/>
      <c r="W58" s="1"/>
      <c r="X58" s="1"/>
      <c r="Y58" s="1"/>
      <c r="Z58" s="1"/>
      <c r="AA58" s="1"/>
      <c r="AB58" s="37"/>
      <c r="AC58" s="37"/>
      <c r="AD58" s="1"/>
      <c r="AE58" s="1"/>
    </row>
    <row r="59" spans="1:31" x14ac:dyDescent="0.3">
      <c r="A59" t="s">
        <v>560</v>
      </c>
      <c r="B59" t="s">
        <v>118</v>
      </c>
      <c r="C59" s="39">
        <v>22.9404</v>
      </c>
      <c r="D59" s="34">
        <v>7.4888000000000003</v>
      </c>
      <c r="E59" s="23">
        <v>11.0038</v>
      </c>
      <c r="F59" s="23">
        <v>1.1615</v>
      </c>
      <c r="G59" s="23">
        <v>110.7</v>
      </c>
      <c r="H59" s="23">
        <v>-0.32219999999999999</v>
      </c>
      <c r="I59" s="34">
        <v>3.2665499999999996</v>
      </c>
      <c r="J59" s="34">
        <v>0.70379999999999998</v>
      </c>
      <c r="K59" s="34">
        <v>117.20363440102413</v>
      </c>
      <c r="L59" s="34">
        <v>6.8822000000000001</v>
      </c>
      <c r="M59" s="23">
        <v>0.20419999999999999</v>
      </c>
      <c r="N59" s="23">
        <v>2.3102999999999998</v>
      </c>
      <c r="O59" s="34">
        <v>20.568095</v>
      </c>
      <c r="P59" s="34">
        <v>54.278410313748338</v>
      </c>
      <c r="Q59" s="23">
        <v>19.612100000000002</v>
      </c>
      <c r="R59" s="23">
        <v>13.65217</v>
      </c>
      <c r="S59" s="23">
        <v>14.100966</v>
      </c>
      <c r="U59" s="1"/>
      <c r="V59" s="1"/>
      <c r="W59" s="1"/>
      <c r="X59" s="1"/>
      <c r="Y59" s="1"/>
      <c r="Z59" s="1"/>
      <c r="AA59" s="1"/>
      <c r="AB59" s="37"/>
      <c r="AC59" s="37"/>
      <c r="AD59" s="1"/>
      <c r="AE59" s="1"/>
    </row>
    <row r="60" spans="1:31" x14ac:dyDescent="0.3">
      <c r="A60" t="s">
        <v>561</v>
      </c>
      <c r="B60" t="s">
        <v>119</v>
      </c>
      <c r="C60" s="39">
        <v>13.770799999999999</v>
      </c>
      <c r="D60" s="34">
        <v>4.4620999999999995</v>
      </c>
      <c r="E60" s="23">
        <v>15.526</v>
      </c>
      <c r="F60" s="23">
        <v>2.0198</v>
      </c>
      <c r="G60" s="23">
        <v>1786.6000000000001</v>
      </c>
      <c r="H60" s="23">
        <v>-3.2759</v>
      </c>
      <c r="I60" s="34">
        <v>4.7498000000000005</v>
      </c>
      <c r="J60" s="34">
        <v>5.9831000000000003</v>
      </c>
      <c r="K60" s="34">
        <v>4770.8964178181086</v>
      </c>
      <c r="L60" s="34">
        <v>2.3769999999999998</v>
      </c>
      <c r="M60" s="23">
        <v>0.76910000000000001</v>
      </c>
      <c r="N60" s="23">
        <v>2.6850999999999998</v>
      </c>
      <c r="O60" s="34">
        <v>10.051822</v>
      </c>
      <c r="P60" s="34">
        <v>48.750536232132745</v>
      </c>
      <c r="Q60" s="23">
        <v>42.856499999999997</v>
      </c>
      <c r="R60" s="23">
        <v>1.3100000000000001E-4</v>
      </c>
      <c r="S60" s="23">
        <v>0.18512000000000001</v>
      </c>
      <c r="U60" s="1"/>
      <c r="V60" s="1"/>
      <c r="W60" s="1"/>
      <c r="X60" s="1"/>
      <c r="Y60" s="1"/>
      <c r="Z60" s="1"/>
      <c r="AA60" s="1"/>
      <c r="AB60" s="37"/>
      <c r="AC60" s="37"/>
      <c r="AD60" s="1"/>
      <c r="AE60" s="1"/>
    </row>
    <row r="61" spans="1:31" x14ac:dyDescent="0.3">
      <c r="A61" t="s">
        <v>562</v>
      </c>
      <c r="B61" t="s">
        <v>120</v>
      </c>
      <c r="C61" s="39">
        <v>0.9859</v>
      </c>
      <c r="D61" s="34">
        <v>0.24209999999999998</v>
      </c>
      <c r="E61" s="23">
        <v>18.5776</v>
      </c>
      <c r="F61" s="23">
        <v>2.3620999999999999</v>
      </c>
      <c r="G61" s="23">
        <v>44.78</v>
      </c>
      <c r="H61" s="23">
        <v>2.0089999999999999</v>
      </c>
      <c r="I61" s="34">
        <v>3.9800500000000003</v>
      </c>
      <c r="J61" s="34">
        <v>0.23949999999999999</v>
      </c>
      <c r="K61" s="34">
        <v>2226.4652935881822</v>
      </c>
      <c r="L61" s="34">
        <v>1.7484</v>
      </c>
      <c r="M61" s="23">
        <v>0.76819999999999999</v>
      </c>
      <c r="N61" s="23">
        <v>4.6067</v>
      </c>
      <c r="O61" s="34">
        <v>15.009038</v>
      </c>
      <c r="P61" s="34">
        <v>57.50581375169206</v>
      </c>
      <c r="Q61" s="23">
        <v>29.853100000000001</v>
      </c>
      <c r="R61" s="23">
        <v>0</v>
      </c>
      <c r="S61" s="23">
        <v>1.4525840000000001</v>
      </c>
      <c r="U61" s="1"/>
      <c r="V61" s="1"/>
      <c r="W61" s="1"/>
      <c r="X61" s="1"/>
      <c r="Y61" s="1"/>
      <c r="Z61" s="1"/>
      <c r="AA61" s="1"/>
      <c r="AB61" s="37"/>
      <c r="AC61" s="37"/>
      <c r="AD61" s="1"/>
      <c r="AE61" s="1"/>
    </row>
    <row r="62" spans="1:31" x14ac:dyDescent="0.3">
      <c r="A62" t="s">
        <v>563</v>
      </c>
      <c r="B62" t="s">
        <v>121</v>
      </c>
      <c r="C62" s="39">
        <v>8.2820999999999998</v>
      </c>
      <c r="D62" s="34">
        <v>1.7194000000000003</v>
      </c>
      <c r="E62" s="23">
        <v>30.589200000000002</v>
      </c>
      <c r="F62" s="23">
        <v>4.0473999999999997</v>
      </c>
      <c r="G62" s="23">
        <v>540.96</v>
      </c>
      <c r="H62" s="23">
        <v>4.3753000000000002</v>
      </c>
      <c r="I62" s="34">
        <v>6.1390000000000002</v>
      </c>
      <c r="J62" s="34">
        <v>0.97734999999999994</v>
      </c>
      <c r="K62" s="34">
        <v>181.1370441350808</v>
      </c>
      <c r="L62" s="34">
        <v>0.82010000000000005</v>
      </c>
      <c r="M62" s="23">
        <v>0.81810000000000005</v>
      </c>
      <c r="N62" s="23">
        <v>6.9958999999999998</v>
      </c>
      <c r="O62" s="34">
        <v>7.5719830000000004</v>
      </c>
      <c r="P62" s="34">
        <v>65.915522345239495</v>
      </c>
      <c r="Q62" s="23">
        <v>39.206699999999998</v>
      </c>
      <c r="R62" s="23">
        <v>1.2999999999999999E-4</v>
      </c>
      <c r="S62" s="23">
        <v>0.21845800000000001</v>
      </c>
      <c r="U62" s="1"/>
      <c r="V62" s="1"/>
      <c r="W62" s="1"/>
      <c r="X62" s="1"/>
      <c r="Y62" s="1"/>
      <c r="Z62" s="1"/>
      <c r="AA62" s="1"/>
      <c r="AB62" s="37"/>
      <c r="AC62" s="37"/>
      <c r="AD62" s="1"/>
      <c r="AE62" s="1"/>
    </row>
    <row r="63" spans="1:31" x14ac:dyDescent="0.3">
      <c r="A63" t="s">
        <v>564</v>
      </c>
      <c r="B63" t="s">
        <v>122</v>
      </c>
      <c r="C63" s="39">
        <v>24.2883</v>
      </c>
      <c r="D63" s="34">
        <v>8.7777000000000012</v>
      </c>
      <c r="E63" s="23">
        <v>14.031700000000001</v>
      </c>
      <c r="F63" s="23">
        <v>1.4537</v>
      </c>
      <c r="G63" s="23">
        <v>217.20999999999998</v>
      </c>
      <c r="H63" s="23">
        <v>-4.6848999999999998</v>
      </c>
      <c r="I63" s="34">
        <v>2.6619999999999999</v>
      </c>
      <c r="J63" s="34">
        <v>0.75814999999999999</v>
      </c>
      <c r="K63" s="34">
        <v>469.26778217512123</v>
      </c>
      <c r="L63" s="34">
        <v>17.415900000000001</v>
      </c>
      <c r="M63" s="23">
        <v>0.43419999999999997</v>
      </c>
      <c r="N63" s="23">
        <v>2.2198000000000002</v>
      </c>
      <c r="O63" s="34">
        <v>14.420090999999999</v>
      </c>
      <c r="P63" s="34">
        <v>48.881056495605243</v>
      </c>
      <c r="Q63" s="23">
        <v>25.647300000000001</v>
      </c>
      <c r="R63" s="23">
        <v>0.155778</v>
      </c>
      <c r="S63" s="23">
        <v>0.399337</v>
      </c>
      <c r="U63" s="1"/>
      <c r="V63" s="1"/>
      <c r="W63" s="1"/>
      <c r="X63" s="1"/>
      <c r="Y63" s="1"/>
      <c r="Z63" s="1"/>
      <c r="AA63" s="1"/>
      <c r="AB63" s="37"/>
      <c r="AC63" s="37"/>
      <c r="AD63" s="1"/>
      <c r="AE63" s="1"/>
    </row>
    <row r="64" spans="1:31" x14ac:dyDescent="0.3">
      <c r="A64" t="s">
        <v>565</v>
      </c>
      <c r="B64" t="s">
        <v>123</v>
      </c>
      <c r="C64" s="39">
        <v>5.5829000000000004</v>
      </c>
      <c r="D64" s="34">
        <v>1.7498000000000005</v>
      </c>
      <c r="E64" s="23">
        <v>17.894200000000001</v>
      </c>
      <c r="F64" s="23">
        <v>2.335</v>
      </c>
      <c r="G64" s="23">
        <v>189.96</v>
      </c>
      <c r="H64" s="23">
        <v>-2.9243000000000001</v>
      </c>
      <c r="I64" s="34">
        <v>2.925229458490449</v>
      </c>
      <c r="J64" s="34">
        <v>0.29490722774626316</v>
      </c>
      <c r="K64" s="34">
        <v>0</v>
      </c>
      <c r="L64" s="34">
        <v>15.2171</v>
      </c>
      <c r="M64" s="23">
        <v>0.33339999999999997</v>
      </c>
      <c r="N64" s="23">
        <v>2.5038999999999998</v>
      </c>
      <c r="O64" s="34">
        <v>18.026752999999999</v>
      </c>
      <c r="P64" s="34">
        <v>38.811473890968387</v>
      </c>
      <c r="Q64" s="23">
        <v>17.652000000000001</v>
      </c>
      <c r="R64" s="23">
        <v>3.8646E-2</v>
      </c>
      <c r="S64" s="23">
        <v>1.154979</v>
      </c>
      <c r="U64" s="1"/>
      <c r="V64" s="1"/>
      <c r="W64" s="1"/>
      <c r="X64" s="1"/>
      <c r="Y64" s="1"/>
      <c r="Z64" s="1"/>
      <c r="AA64" s="1"/>
      <c r="AB64" s="37"/>
      <c r="AC64" s="37"/>
      <c r="AD64" s="1"/>
      <c r="AE64" s="1"/>
    </row>
    <row r="65" spans="1:31" x14ac:dyDescent="0.3">
      <c r="A65" t="s">
        <v>566</v>
      </c>
      <c r="B65" t="s">
        <v>124</v>
      </c>
      <c r="C65" s="39">
        <v>5.3333000000000004</v>
      </c>
      <c r="D65" s="34">
        <v>1.5693000000000001</v>
      </c>
      <c r="E65" s="23">
        <v>20.438400000000001</v>
      </c>
      <c r="F65" s="23">
        <v>2.6913999999999998</v>
      </c>
      <c r="G65" s="23">
        <v>233.16</v>
      </c>
      <c r="H65" s="23">
        <v>-1.3210999999999999</v>
      </c>
      <c r="I65" s="34">
        <v>1.90232677094835</v>
      </c>
      <c r="J65" s="34">
        <v>0.5563405745062836</v>
      </c>
      <c r="K65" s="34">
        <v>0</v>
      </c>
      <c r="L65" s="34">
        <v>7.2721999999999998</v>
      </c>
      <c r="M65" s="23">
        <v>0.40670000000000001</v>
      </c>
      <c r="N65" s="23">
        <v>3.0371999999999999</v>
      </c>
      <c r="O65" s="34">
        <v>16.813471</v>
      </c>
      <c r="P65" s="34">
        <v>60.614083233784264</v>
      </c>
      <c r="Q65" s="23">
        <v>22.714700000000001</v>
      </c>
      <c r="R65" s="23">
        <v>4.7585000000000002E-2</v>
      </c>
      <c r="S65" s="23">
        <v>1.668671</v>
      </c>
      <c r="U65" s="1"/>
      <c r="V65" s="1"/>
      <c r="W65" s="1"/>
      <c r="X65" s="1"/>
      <c r="Y65" s="1"/>
      <c r="Z65" s="1"/>
      <c r="AA65" s="1"/>
      <c r="AB65" s="37"/>
      <c r="AC65" s="37"/>
      <c r="AD65" s="1"/>
      <c r="AE65" s="1"/>
    </row>
    <row r="66" spans="1:31" x14ac:dyDescent="0.3">
      <c r="A66" t="s">
        <v>567</v>
      </c>
      <c r="B66" t="s">
        <v>125</v>
      </c>
      <c r="C66" s="39">
        <v>18.278600000000001</v>
      </c>
      <c r="D66" s="34">
        <v>8.5991</v>
      </c>
      <c r="E66" s="23">
        <v>15.365399999999999</v>
      </c>
      <c r="F66" s="23">
        <v>1.9354</v>
      </c>
      <c r="G66" s="23">
        <v>154.065</v>
      </c>
      <c r="H66" s="23">
        <v>-14.6234</v>
      </c>
      <c r="I66" s="34">
        <v>2.1369499999999997</v>
      </c>
      <c r="J66" s="34">
        <v>0.50665000000000004</v>
      </c>
      <c r="K66" s="34">
        <v>67.624522008370647</v>
      </c>
      <c r="L66" s="34">
        <v>54.593800000000002</v>
      </c>
      <c r="M66" s="23">
        <v>0.20280000000000001</v>
      </c>
      <c r="N66" s="23">
        <v>1.6156999999999999</v>
      </c>
      <c r="O66" s="34">
        <v>16.505656999999999</v>
      </c>
      <c r="P66" s="34">
        <v>49.624586744184299</v>
      </c>
      <c r="Q66" s="23">
        <v>12.4536</v>
      </c>
      <c r="R66" s="23">
        <v>2.309793</v>
      </c>
      <c r="S66" s="23">
        <v>0.40537800000000002</v>
      </c>
      <c r="U66" s="1"/>
      <c r="V66" s="1"/>
      <c r="W66" s="1"/>
      <c r="X66" s="1"/>
      <c r="Y66" s="1"/>
      <c r="Z66" s="1"/>
      <c r="AA66" s="1"/>
      <c r="AB66" s="37"/>
      <c r="AC66" s="37"/>
      <c r="AD66" s="1"/>
      <c r="AE66" s="1"/>
    </row>
    <row r="67" spans="1:31" x14ac:dyDescent="0.3">
      <c r="A67" t="s">
        <v>568</v>
      </c>
      <c r="B67" t="s">
        <v>126</v>
      </c>
      <c r="C67" s="39">
        <v>2.8246000000000002</v>
      </c>
      <c r="D67" s="34">
        <v>1.0181</v>
      </c>
      <c r="E67" s="23">
        <v>20.800799999999999</v>
      </c>
      <c r="F67" s="23">
        <v>2.4216000000000002</v>
      </c>
      <c r="G67" s="23">
        <v>92.644999999999996</v>
      </c>
      <c r="H67" s="23">
        <v>-7.9980000000000002</v>
      </c>
      <c r="I67" s="34">
        <v>2.0931118240449811</v>
      </c>
      <c r="J67" s="34">
        <v>0.48697961963880276</v>
      </c>
      <c r="K67" s="34">
        <v>0</v>
      </c>
      <c r="L67" s="34">
        <v>0.81100000000000005</v>
      </c>
      <c r="M67" s="23">
        <v>0.43059999999999998</v>
      </c>
      <c r="N67" s="23">
        <v>3.4575</v>
      </c>
      <c r="O67" s="34">
        <v>22.173767000000002</v>
      </c>
      <c r="P67" s="34">
        <v>51.419928930134205</v>
      </c>
      <c r="Q67" s="23">
        <v>20.414300000000001</v>
      </c>
      <c r="R67" s="23">
        <v>0.87387000000000004</v>
      </c>
      <c r="S67" s="23">
        <v>0.24409400000000001</v>
      </c>
      <c r="U67" s="1"/>
      <c r="V67" s="1"/>
      <c r="W67" s="1"/>
      <c r="X67" s="1"/>
      <c r="Y67" s="1"/>
      <c r="Z67" s="1"/>
      <c r="AA67" s="1"/>
      <c r="AB67" s="37"/>
      <c r="AC67" s="37"/>
      <c r="AD67" s="1"/>
      <c r="AE67" s="1"/>
    </row>
    <row r="68" spans="1:31" x14ac:dyDescent="0.3">
      <c r="A68" t="s">
        <v>569</v>
      </c>
      <c r="B68" t="s">
        <v>127</v>
      </c>
      <c r="C68" s="39">
        <v>4.0829000000000004</v>
      </c>
      <c r="D68" s="34">
        <v>1.3188999999999997</v>
      </c>
      <c r="E68" s="23">
        <v>17.388300000000001</v>
      </c>
      <c r="F68" s="23">
        <v>1.8752</v>
      </c>
      <c r="G68" s="23">
        <v>108.81</v>
      </c>
      <c r="H68" s="23">
        <v>12.5801</v>
      </c>
      <c r="I68" s="34">
        <v>5.5366</v>
      </c>
      <c r="J68" s="34">
        <v>1.8241999999999998</v>
      </c>
      <c r="K68" s="34">
        <v>1631.4154684626803</v>
      </c>
      <c r="L68" s="34">
        <v>13.3424</v>
      </c>
      <c r="M68" s="23">
        <v>0.3417</v>
      </c>
      <c r="N68" s="23">
        <v>2.9845999999999999</v>
      </c>
      <c r="O68" s="34">
        <v>15.775931999999999</v>
      </c>
      <c r="P68" s="34">
        <v>69.282878145624295</v>
      </c>
      <c r="Q68" s="23">
        <v>26.678799999999999</v>
      </c>
      <c r="R68" s="23">
        <v>2.519E-3</v>
      </c>
      <c r="S68" s="23">
        <v>2.9621680000000001</v>
      </c>
      <c r="U68" s="1"/>
      <c r="V68" s="1"/>
      <c r="W68" s="1"/>
      <c r="X68" s="1"/>
      <c r="Y68" s="1"/>
      <c r="Z68" s="1"/>
      <c r="AA68" s="1"/>
      <c r="AB68" s="37"/>
      <c r="AC68" s="37"/>
      <c r="AD68" s="1"/>
      <c r="AE68" s="1"/>
    </row>
    <row r="69" spans="1:31" x14ac:dyDescent="0.3">
      <c r="A69" t="s">
        <v>570</v>
      </c>
      <c r="B69" t="s">
        <v>128</v>
      </c>
      <c r="C69" s="39">
        <v>6.7747999999999999</v>
      </c>
      <c r="D69" s="34">
        <v>2.7290000000000001</v>
      </c>
      <c r="E69" s="23">
        <v>17.548500000000001</v>
      </c>
      <c r="F69" s="23">
        <v>2.3207</v>
      </c>
      <c r="G69" s="23">
        <v>22.393333333333334</v>
      </c>
      <c r="H69" s="23">
        <v>2.6116000000000001</v>
      </c>
      <c r="I69" s="34">
        <v>4.3186999999999998</v>
      </c>
      <c r="J69" s="34">
        <v>0.77099999999999991</v>
      </c>
      <c r="K69" s="34">
        <v>2564.4844679252319</v>
      </c>
      <c r="L69" s="34">
        <v>0.86550000000000005</v>
      </c>
      <c r="M69" s="23">
        <v>0.50029999999999997</v>
      </c>
      <c r="N69" s="23">
        <v>2.7902</v>
      </c>
      <c r="O69" s="34">
        <v>11.512805</v>
      </c>
      <c r="P69" s="34">
        <v>59.54613679238787</v>
      </c>
      <c r="Q69" s="23">
        <v>26.529499999999999</v>
      </c>
      <c r="R69" s="23">
        <v>1.4503440000000001</v>
      </c>
      <c r="S69" s="23">
        <v>2.1712889999999998</v>
      </c>
      <c r="U69" s="1"/>
      <c r="V69" s="1"/>
      <c r="W69" s="1"/>
      <c r="X69" s="1"/>
      <c r="Y69" s="1"/>
      <c r="Z69" s="1"/>
      <c r="AA69" s="1"/>
      <c r="AB69" s="37"/>
      <c r="AC69" s="37"/>
      <c r="AD69" s="1"/>
      <c r="AE69" s="1"/>
    </row>
    <row r="70" spans="1:31" x14ac:dyDescent="0.3">
      <c r="A70" t="s">
        <v>571</v>
      </c>
      <c r="B70" t="s">
        <v>129</v>
      </c>
      <c r="C70" s="39">
        <v>5.2537000000000003</v>
      </c>
      <c r="D70" s="34">
        <v>1.6476999999999999</v>
      </c>
      <c r="E70" s="23">
        <v>19.302199999999999</v>
      </c>
      <c r="F70" s="23">
        <v>2.9908999999999999</v>
      </c>
      <c r="G70" s="23">
        <v>181.42499999999998</v>
      </c>
      <c r="H70" s="23">
        <v>-6.1738999999999997</v>
      </c>
      <c r="I70" s="34">
        <v>2.6383999999999999</v>
      </c>
      <c r="J70" s="34">
        <v>2.50305</v>
      </c>
      <c r="K70" s="34">
        <v>151.45346537950786</v>
      </c>
      <c r="L70" s="34">
        <v>2.7888000000000002</v>
      </c>
      <c r="M70" s="23">
        <v>0.36209999999999998</v>
      </c>
      <c r="N70" s="23">
        <v>4.2054</v>
      </c>
      <c r="O70" s="34">
        <v>16.114151</v>
      </c>
      <c r="P70" s="34">
        <v>53.929687301546977</v>
      </c>
      <c r="Q70" s="23">
        <v>32.451599999999999</v>
      </c>
      <c r="R70" s="23">
        <v>1.6580000000000001E-2</v>
      </c>
      <c r="S70" s="23">
        <v>0.551898</v>
      </c>
      <c r="U70" s="1"/>
      <c r="V70" s="1"/>
      <c r="W70" s="1"/>
      <c r="X70" s="1"/>
      <c r="Y70" s="1"/>
      <c r="Z70" s="1"/>
      <c r="AA70" s="1"/>
      <c r="AB70" s="37"/>
      <c r="AC70" s="37"/>
      <c r="AD70" s="1"/>
      <c r="AE70" s="1"/>
    </row>
    <row r="71" spans="1:31" x14ac:dyDescent="0.3">
      <c r="A71" t="s">
        <v>572</v>
      </c>
      <c r="B71" t="s">
        <v>130</v>
      </c>
      <c r="C71" s="39">
        <v>16.825600000000001</v>
      </c>
      <c r="D71" s="34">
        <v>7.2149000000000001</v>
      </c>
      <c r="E71" s="23">
        <v>16.1798</v>
      </c>
      <c r="F71" s="23">
        <v>1.8573999999999999</v>
      </c>
      <c r="G71" s="23">
        <v>183.09857142857143</v>
      </c>
      <c r="H71" s="23">
        <v>-0.25530000000000003</v>
      </c>
      <c r="I71" s="34">
        <v>3.677</v>
      </c>
      <c r="J71" s="34">
        <v>0.57925000000000004</v>
      </c>
      <c r="K71" s="34">
        <v>1265.4633916796392</v>
      </c>
      <c r="L71" s="34">
        <v>3.6276000000000002</v>
      </c>
      <c r="M71" s="23">
        <v>0.41649999999999998</v>
      </c>
      <c r="N71" s="23">
        <v>2.2723</v>
      </c>
      <c r="O71" s="34">
        <v>14.392994</v>
      </c>
      <c r="P71" s="34">
        <v>46.242828823714774</v>
      </c>
      <c r="Q71" s="23">
        <v>34.706600000000002</v>
      </c>
      <c r="R71" s="23">
        <v>4.0459000000000002E-2</v>
      </c>
      <c r="S71" s="23">
        <v>0.48278300000000002</v>
      </c>
      <c r="U71" s="1"/>
      <c r="V71" s="1"/>
      <c r="W71" s="1"/>
      <c r="X71" s="1"/>
      <c r="Y71" s="1"/>
      <c r="Z71" s="1"/>
      <c r="AA71" s="1"/>
      <c r="AB71" s="37"/>
      <c r="AC71" s="37"/>
      <c r="AD71" s="1"/>
      <c r="AE71" s="1"/>
    </row>
    <row r="72" spans="1:31" x14ac:dyDescent="0.3">
      <c r="A72" t="s">
        <v>573</v>
      </c>
      <c r="B72" t="s">
        <v>131</v>
      </c>
      <c r="C72" s="39">
        <v>2.4662000000000002</v>
      </c>
      <c r="D72" s="34">
        <v>0.96820000000000006</v>
      </c>
      <c r="E72" s="23">
        <v>15.956799999999999</v>
      </c>
      <c r="F72" s="23">
        <v>1.8190999999999999</v>
      </c>
      <c r="G72" s="23">
        <v>122.25749999999999</v>
      </c>
      <c r="H72" s="23">
        <v>3.5518999999999998</v>
      </c>
      <c r="I72" s="34">
        <v>3.6216220558009877</v>
      </c>
      <c r="J72" s="34">
        <v>3.5351184306455306</v>
      </c>
      <c r="K72" s="34">
        <v>0</v>
      </c>
      <c r="L72" s="34">
        <v>8.9350000000000005</v>
      </c>
      <c r="M72" s="23">
        <v>0.57450000000000001</v>
      </c>
      <c r="N72" s="23">
        <v>2.7549999999999999</v>
      </c>
      <c r="O72" s="34">
        <v>22.529184999999998</v>
      </c>
      <c r="P72" s="34">
        <v>48.702410231185439</v>
      </c>
      <c r="Q72" s="23">
        <v>33.041200000000003</v>
      </c>
      <c r="R72" s="23">
        <v>1.6191000000000001E-2</v>
      </c>
      <c r="S72" s="23">
        <v>1.0180210000000001</v>
      </c>
      <c r="U72" s="1"/>
      <c r="V72" s="1"/>
      <c r="W72" s="1"/>
      <c r="X72" s="1"/>
      <c r="Y72" s="1"/>
      <c r="Z72" s="1"/>
      <c r="AA72" s="1"/>
      <c r="AB72" s="37"/>
      <c r="AC72" s="37"/>
      <c r="AD72" s="1"/>
      <c r="AE72" s="1"/>
    </row>
    <row r="73" spans="1:31" x14ac:dyDescent="0.3">
      <c r="A73" t="s">
        <v>574</v>
      </c>
      <c r="B73" t="s">
        <v>132</v>
      </c>
      <c r="C73" s="39">
        <v>5.9074999999999998</v>
      </c>
      <c r="D73" s="34">
        <v>1.9053999999999998</v>
      </c>
      <c r="E73" s="23">
        <v>14.3194</v>
      </c>
      <c r="F73" s="23">
        <v>1.6134999999999999</v>
      </c>
      <c r="G73" s="23">
        <v>449.13</v>
      </c>
      <c r="H73" s="23">
        <v>1.5125</v>
      </c>
      <c r="I73" s="34">
        <v>12.150300000000001</v>
      </c>
      <c r="J73" s="34">
        <v>4.4084000000000003</v>
      </c>
      <c r="K73" s="34">
        <v>0</v>
      </c>
      <c r="L73" s="34">
        <v>4.056</v>
      </c>
      <c r="M73" s="23">
        <v>0.56230000000000002</v>
      </c>
      <c r="N73" s="23">
        <v>3.0270999999999999</v>
      </c>
      <c r="O73" s="34">
        <v>9.8830279999999995</v>
      </c>
      <c r="P73" s="34">
        <v>59.375811185878881</v>
      </c>
      <c r="Q73" s="23">
        <v>45.352200000000003</v>
      </c>
      <c r="R73" s="23">
        <v>0.24130599999999999</v>
      </c>
      <c r="S73" s="23">
        <v>0.31559399999999999</v>
      </c>
      <c r="U73" s="1"/>
      <c r="V73" s="1"/>
      <c r="W73" s="1"/>
      <c r="X73" s="1"/>
      <c r="Y73" s="1"/>
      <c r="Z73" s="1"/>
      <c r="AA73" s="1"/>
      <c r="AB73" s="37"/>
      <c r="AC73" s="37"/>
      <c r="AD73" s="1"/>
      <c r="AE73" s="1"/>
    </row>
    <row r="74" spans="1:31" x14ac:dyDescent="0.3">
      <c r="A74" t="s">
        <v>575</v>
      </c>
      <c r="B74" t="s">
        <v>133</v>
      </c>
      <c r="C74" s="39">
        <v>4.5145999999999997</v>
      </c>
      <c r="D74" s="34">
        <v>1.5633999999999999</v>
      </c>
      <c r="E74" s="23">
        <v>13.8424</v>
      </c>
      <c r="F74" s="23">
        <v>1.6919</v>
      </c>
      <c r="G74" s="23">
        <v>215.11</v>
      </c>
      <c r="H74" s="23">
        <v>-4.9199000000000002</v>
      </c>
      <c r="I74" s="34">
        <v>4.9184109332179426</v>
      </c>
      <c r="J74" s="34">
        <v>3.2363182850548924</v>
      </c>
      <c r="K74" s="34">
        <v>0</v>
      </c>
      <c r="L74" s="34">
        <v>11.029500000000001</v>
      </c>
      <c r="M74" s="23">
        <v>0.91190000000000004</v>
      </c>
      <c r="N74" s="23">
        <v>2.9205999999999999</v>
      </c>
      <c r="O74" s="34">
        <v>20.704415000000001</v>
      </c>
      <c r="P74" s="34">
        <v>49.696215231972651</v>
      </c>
      <c r="Q74" s="23">
        <v>28.469100000000001</v>
      </c>
      <c r="R74" s="23">
        <v>5.8650000000000004E-3</v>
      </c>
      <c r="S74" s="23">
        <v>1.1395420000000001</v>
      </c>
      <c r="U74" s="1"/>
      <c r="V74" s="1"/>
      <c r="W74" s="1"/>
      <c r="X74" s="1"/>
      <c r="Y74" s="1"/>
      <c r="Z74" s="1"/>
      <c r="AA74" s="1"/>
      <c r="AB74" s="37"/>
      <c r="AC74" s="37"/>
      <c r="AD74" s="1"/>
      <c r="AE74" s="1"/>
    </row>
    <row r="75" spans="1:31" x14ac:dyDescent="0.3">
      <c r="A75" t="s">
        <v>576</v>
      </c>
      <c r="B75" t="s">
        <v>134</v>
      </c>
      <c r="C75" s="39">
        <v>3.2166000000000001</v>
      </c>
      <c r="D75" s="34">
        <v>1.0098999999999998</v>
      </c>
      <c r="E75" s="23">
        <v>13.7569</v>
      </c>
      <c r="F75" s="23">
        <v>1.8213999999999999</v>
      </c>
      <c r="G75" s="23">
        <v>92.14</v>
      </c>
      <c r="H75" s="23">
        <v>-8.7723999999999993</v>
      </c>
      <c r="I75" s="34">
        <v>4.9553500000000001</v>
      </c>
      <c r="J75" s="34">
        <v>0.88335000000000008</v>
      </c>
      <c r="K75" s="34">
        <v>944.11363913529908</v>
      </c>
      <c r="L75" s="34">
        <v>0.77949999999999997</v>
      </c>
      <c r="M75" s="23">
        <v>0.46239999999999998</v>
      </c>
      <c r="N75" s="23">
        <v>2.7401</v>
      </c>
      <c r="O75" s="34">
        <v>15.200799</v>
      </c>
      <c r="P75" s="34">
        <v>38.588307315580046</v>
      </c>
      <c r="Q75" s="23">
        <v>57.956299999999999</v>
      </c>
      <c r="R75" s="23">
        <v>5.7780000000000001E-3</v>
      </c>
      <c r="S75" s="23">
        <v>2.2221039999999999</v>
      </c>
      <c r="U75" s="1"/>
      <c r="V75" s="1"/>
      <c r="W75" s="1"/>
      <c r="X75" s="1"/>
      <c r="Y75" s="1"/>
      <c r="Z75" s="1"/>
      <c r="AA75" s="1"/>
      <c r="AB75" s="37"/>
      <c r="AC75" s="37"/>
      <c r="AD75" s="1"/>
      <c r="AE75" s="1"/>
    </row>
    <row r="76" spans="1:31" x14ac:dyDescent="0.3">
      <c r="A76" t="s">
        <v>577</v>
      </c>
      <c r="B76" t="s">
        <v>135</v>
      </c>
      <c r="C76" s="39">
        <v>2.7315</v>
      </c>
      <c r="D76" s="34">
        <v>0.97910000000000008</v>
      </c>
      <c r="E76" s="23">
        <v>20.014099999999999</v>
      </c>
      <c r="F76" s="23">
        <v>1.8956999999999999</v>
      </c>
      <c r="G76" s="23">
        <v>65.5</v>
      </c>
      <c r="H76" s="23">
        <v>25.090499999999999</v>
      </c>
      <c r="I76" s="34">
        <v>9.7991710464973618</v>
      </c>
      <c r="J76" s="34">
        <v>0.72187868940754041</v>
      </c>
      <c r="K76" s="34">
        <v>2242.5571366070126</v>
      </c>
      <c r="L76" s="34">
        <v>2.2183999999999999</v>
      </c>
      <c r="M76" s="23">
        <v>0.47239999999999999</v>
      </c>
      <c r="N76" s="23">
        <v>5.0138999999999996</v>
      </c>
      <c r="O76" s="34">
        <v>9.3030200000000001</v>
      </c>
      <c r="P76" s="34">
        <v>65.702863518036452</v>
      </c>
      <c r="Q76" s="23">
        <v>40.147100000000002</v>
      </c>
      <c r="R76" s="23">
        <v>0</v>
      </c>
      <c r="S76" s="23">
        <v>1.1988319999999999</v>
      </c>
      <c r="U76" s="1"/>
      <c r="V76" s="1"/>
      <c r="W76" s="1"/>
      <c r="X76" s="1"/>
      <c r="Y76" s="1"/>
      <c r="Z76" s="1"/>
      <c r="AA76" s="1"/>
      <c r="AB76" s="37"/>
      <c r="AC76" s="37"/>
      <c r="AD76" s="1"/>
      <c r="AE76" s="1"/>
    </row>
    <row r="77" spans="1:31" x14ac:dyDescent="0.3">
      <c r="A77" t="s">
        <v>578</v>
      </c>
      <c r="B77" t="s">
        <v>136</v>
      </c>
      <c r="C77" s="39">
        <v>17.9711</v>
      </c>
      <c r="D77" s="34">
        <v>7.8826999999999998</v>
      </c>
      <c r="E77" s="23">
        <v>14.599600000000001</v>
      </c>
      <c r="F77" s="23">
        <v>1.4981</v>
      </c>
      <c r="G77" s="23">
        <v>177.35999999999999</v>
      </c>
      <c r="H77" s="23">
        <v>21.758500000000002</v>
      </c>
      <c r="I77" s="34">
        <v>6.1280000000000001</v>
      </c>
      <c r="J77" s="34">
        <v>0.29435</v>
      </c>
      <c r="K77" s="34">
        <v>2660.3393088416897</v>
      </c>
      <c r="L77" s="34">
        <v>7.5579000000000001</v>
      </c>
      <c r="M77" s="23">
        <v>0.53939999999999999</v>
      </c>
      <c r="N77" s="23">
        <v>2.5998000000000001</v>
      </c>
      <c r="O77" s="34">
        <v>10.332568</v>
      </c>
      <c r="P77" s="34">
        <v>51.634044424895528</v>
      </c>
      <c r="Q77" s="23">
        <v>33.547800000000002</v>
      </c>
      <c r="R77" s="23">
        <v>4.2709999999999996E-3</v>
      </c>
      <c r="S77" s="23">
        <v>3.0149870000000001</v>
      </c>
      <c r="U77" s="1"/>
      <c r="V77" s="1"/>
      <c r="W77" s="1"/>
      <c r="X77" s="1"/>
      <c r="Y77" s="1"/>
      <c r="Z77" s="1"/>
      <c r="AA77" s="1"/>
      <c r="AB77" s="37"/>
      <c r="AC77" s="37"/>
      <c r="AD77" s="1"/>
      <c r="AE77" s="1"/>
    </row>
    <row r="78" spans="1:31" x14ac:dyDescent="0.3">
      <c r="A78" t="s">
        <v>579</v>
      </c>
      <c r="B78" t="s">
        <v>137</v>
      </c>
      <c r="C78" s="39">
        <v>6.6711999999999998</v>
      </c>
      <c r="D78" s="34">
        <v>1.4447000000000001</v>
      </c>
      <c r="E78" s="23">
        <v>19.912500000000001</v>
      </c>
      <c r="F78" s="23">
        <v>2.8818000000000001</v>
      </c>
      <c r="G78" s="23">
        <v>137.22</v>
      </c>
      <c r="H78" s="23">
        <v>-3.0316000000000001</v>
      </c>
      <c r="I78" s="34">
        <v>4.776452600827966</v>
      </c>
      <c r="J78" s="34">
        <v>2.618096369062251</v>
      </c>
      <c r="K78" s="34">
        <v>0</v>
      </c>
      <c r="L78" s="34">
        <v>4.1649000000000003</v>
      </c>
      <c r="M78" s="23">
        <v>0.75260000000000005</v>
      </c>
      <c r="N78" s="23">
        <v>2.0611999999999999</v>
      </c>
      <c r="O78" s="34">
        <v>11.314211999999999</v>
      </c>
      <c r="P78" s="34">
        <v>37.942764578833696</v>
      </c>
      <c r="Q78" s="23">
        <v>35.6374</v>
      </c>
      <c r="R78" s="23">
        <v>0.36224200000000001</v>
      </c>
      <c r="S78" s="23">
        <v>1.888663</v>
      </c>
      <c r="U78" s="1"/>
      <c r="V78" s="1"/>
      <c r="W78" s="1"/>
      <c r="X78" s="1"/>
      <c r="Y78" s="1"/>
      <c r="Z78" s="1"/>
      <c r="AA78" s="1"/>
      <c r="AB78" s="37"/>
      <c r="AC78" s="37"/>
      <c r="AD78" s="1"/>
      <c r="AE78" s="1"/>
    </row>
    <row r="79" spans="1:31" x14ac:dyDescent="0.3">
      <c r="A79" t="s">
        <v>580</v>
      </c>
      <c r="B79" t="s">
        <v>138</v>
      </c>
      <c r="C79" s="39">
        <v>17.0609</v>
      </c>
      <c r="D79" s="34">
        <v>6.2664</v>
      </c>
      <c r="E79" s="23">
        <v>14.4557</v>
      </c>
      <c r="F79" s="23">
        <v>1.5888</v>
      </c>
      <c r="G79" s="23">
        <v>94.405000000000001</v>
      </c>
      <c r="H79" s="23">
        <v>6.1628999999999996</v>
      </c>
      <c r="I79" s="34">
        <v>4.776452600827966</v>
      </c>
      <c r="J79" s="34">
        <v>2.618096369062251</v>
      </c>
      <c r="K79" s="34">
        <v>0</v>
      </c>
      <c r="L79" s="34">
        <v>3.5693999999999999</v>
      </c>
      <c r="M79" s="23">
        <v>0.44890000000000002</v>
      </c>
      <c r="N79" s="23">
        <v>3.3191999999999999</v>
      </c>
      <c r="O79" s="34">
        <v>17.354330000000001</v>
      </c>
      <c r="P79" s="34">
        <v>42.8525396421606</v>
      </c>
      <c r="Q79" s="23">
        <v>28.1511</v>
      </c>
      <c r="R79" s="23">
        <v>0.14437</v>
      </c>
      <c r="S79" s="23">
        <v>2.644784</v>
      </c>
      <c r="U79" s="1"/>
      <c r="V79" s="1"/>
      <c r="W79" s="1"/>
      <c r="X79" s="1"/>
      <c r="Y79" s="1"/>
      <c r="Z79" s="1"/>
      <c r="AA79" s="1"/>
      <c r="AB79" s="37"/>
      <c r="AC79" s="37"/>
      <c r="AD79" s="1"/>
      <c r="AE79" s="1"/>
    </row>
    <row r="80" spans="1:31" x14ac:dyDescent="0.3">
      <c r="A80" t="s">
        <v>581</v>
      </c>
      <c r="B80" t="s">
        <v>139</v>
      </c>
      <c r="C80" s="39">
        <v>2.4238</v>
      </c>
      <c r="D80" s="34">
        <v>0.69819999999999993</v>
      </c>
      <c r="E80" s="23">
        <v>17.860499999999998</v>
      </c>
      <c r="F80" s="23">
        <v>1.8539000000000001</v>
      </c>
      <c r="G80" s="23">
        <v>687.38</v>
      </c>
      <c r="H80" s="23">
        <v>8.2814999999999994</v>
      </c>
      <c r="I80" s="34">
        <v>6.1631499999999999</v>
      </c>
      <c r="J80" s="34">
        <v>7.670399999999999</v>
      </c>
      <c r="K80" s="34">
        <v>0</v>
      </c>
      <c r="L80" s="34">
        <v>0.39510000000000001</v>
      </c>
      <c r="M80" s="23">
        <v>0.17319999999999999</v>
      </c>
      <c r="N80" s="23">
        <v>2.7938000000000001</v>
      </c>
      <c r="O80" s="34">
        <v>9.0393709999999992</v>
      </c>
      <c r="P80" s="34">
        <v>63.8781415065774</v>
      </c>
      <c r="Q80" s="23">
        <v>25.086500000000001</v>
      </c>
      <c r="R80" s="23">
        <v>1.2E-5</v>
      </c>
      <c r="S80" s="23">
        <v>0.53168899999999997</v>
      </c>
      <c r="U80" s="1"/>
      <c r="V80" s="1"/>
      <c r="W80" s="1"/>
      <c r="X80" s="1"/>
      <c r="Y80" s="1"/>
      <c r="Z80" s="1"/>
      <c r="AA80" s="1"/>
      <c r="AB80" s="37"/>
      <c r="AC80" s="37"/>
      <c r="AD80" s="1"/>
      <c r="AE80" s="1"/>
    </row>
    <row r="81" spans="1:31" x14ac:dyDescent="0.3">
      <c r="A81" t="s">
        <v>582</v>
      </c>
      <c r="B81" t="s">
        <v>140</v>
      </c>
      <c r="C81" s="39">
        <v>18.9435</v>
      </c>
      <c r="D81" s="34">
        <v>3.2711000000000006</v>
      </c>
      <c r="E81" s="23">
        <v>15.881600000000001</v>
      </c>
      <c r="F81" s="23">
        <v>2.5070999999999999</v>
      </c>
      <c r="G81" s="23">
        <v>1509.6</v>
      </c>
      <c r="H81" s="23">
        <v>-7.6962000000000002</v>
      </c>
      <c r="I81" s="34">
        <v>5.6814999999999998</v>
      </c>
      <c r="J81" s="34">
        <v>8.9747000000000003</v>
      </c>
      <c r="K81" s="34">
        <v>0</v>
      </c>
      <c r="L81" s="34">
        <v>10.9704</v>
      </c>
      <c r="M81" s="23">
        <v>0.28010000000000002</v>
      </c>
      <c r="N81" s="23">
        <v>2.1591</v>
      </c>
      <c r="O81" s="34">
        <v>10.176247999999999</v>
      </c>
      <c r="P81" s="34">
        <v>49.148378069126572</v>
      </c>
      <c r="Q81" s="23">
        <v>54.679200000000002</v>
      </c>
      <c r="R81" s="23">
        <v>0</v>
      </c>
      <c r="S81" s="23">
        <v>5.2273E-2</v>
      </c>
      <c r="U81" s="1"/>
      <c r="V81" s="1"/>
      <c r="W81" s="1"/>
      <c r="X81" s="1"/>
      <c r="Y81" s="1"/>
      <c r="Z81" s="1"/>
      <c r="AA81" s="1"/>
      <c r="AB81" s="37"/>
      <c r="AC81" s="37"/>
      <c r="AD81" s="1"/>
      <c r="AE81" s="1"/>
    </row>
    <row r="82" spans="1:31" x14ac:dyDescent="0.3">
      <c r="A82" t="s">
        <v>583</v>
      </c>
      <c r="B82" t="s">
        <v>141</v>
      </c>
      <c r="C82" s="39">
        <v>31.9404</v>
      </c>
      <c r="D82" s="34">
        <v>9.6188000000000002</v>
      </c>
      <c r="E82" s="23">
        <v>13.601000000000001</v>
      </c>
      <c r="F82" s="23">
        <v>1.7327999999999999</v>
      </c>
      <c r="G82" s="23">
        <v>474.97</v>
      </c>
      <c r="H82" s="23">
        <v>-8.5043000000000006</v>
      </c>
      <c r="I82" s="34">
        <v>3.9178499999999996</v>
      </c>
      <c r="J82" s="34">
        <v>0.36265000000000003</v>
      </c>
      <c r="K82" s="34">
        <v>985.93798654425018</v>
      </c>
      <c r="L82" s="34">
        <v>0</v>
      </c>
      <c r="M82" s="23">
        <v>0.35709999999999997</v>
      </c>
      <c r="N82" s="23">
        <v>4.0941000000000001</v>
      </c>
      <c r="O82" s="34">
        <v>28.138061</v>
      </c>
      <c r="P82" s="34">
        <v>48.064100202615585</v>
      </c>
      <c r="Q82" s="23">
        <v>23.4709</v>
      </c>
      <c r="R82" s="23">
        <v>0.22028400000000001</v>
      </c>
      <c r="S82" s="23">
        <v>0.69322300000000003</v>
      </c>
      <c r="U82" s="1"/>
      <c r="V82" s="1"/>
      <c r="W82" s="1"/>
      <c r="X82" s="1"/>
      <c r="Y82" s="1"/>
      <c r="Z82" s="1"/>
      <c r="AA82" s="1"/>
      <c r="AB82" s="37"/>
      <c r="AC82" s="37"/>
      <c r="AD82" s="1"/>
      <c r="AE82" s="1"/>
    </row>
    <row r="83" spans="1:31" x14ac:dyDescent="0.3">
      <c r="A83" t="s">
        <v>584</v>
      </c>
      <c r="B83" t="s">
        <v>142</v>
      </c>
      <c r="C83" s="39">
        <v>9.9565000000000001</v>
      </c>
      <c r="D83" s="34">
        <v>3.7208000000000006</v>
      </c>
      <c r="E83" s="23">
        <v>16.0596</v>
      </c>
      <c r="F83" s="23">
        <v>2.5796000000000001</v>
      </c>
      <c r="G83" s="23">
        <v>20.357499999999998</v>
      </c>
      <c r="H83" s="23">
        <v>-5.8573000000000004</v>
      </c>
      <c r="I83" s="34">
        <v>6.1958538191632933</v>
      </c>
      <c r="J83" s="34">
        <v>0.14020561938958709</v>
      </c>
      <c r="K83" s="34">
        <v>2149.5500384389275</v>
      </c>
      <c r="L83" s="34">
        <v>3.3622999999999998</v>
      </c>
      <c r="M83" s="23">
        <v>0.73680000000000001</v>
      </c>
      <c r="N83" s="23">
        <v>2.4697</v>
      </c>
      <c r="O83" s="34">
        <v>7.8638680000000001</v>
      </c>
      <c r="P83" s="34">
        <v>56.370577058048163</v>
      </c>
      <c r="Q83" s="23">
        <v>29.768000000000001</v>
      </c>
      <c r="R83" s="23">
        <v>0.94966300000000003</v>
      </c>
      <c r="S83" s="23">
        <v>5.3706230000000001</v>
      </c>
      <c r="U83" s="1"/>
      <c r="V83" s="1"/>
      <c r="W83" s="1"/>
      <c r="X83" s="1"/>
      <c r="Y83" s="1"/>
      <c r="Z83" s="1"/>
      <c r="AA83" s="1"/>
      <c r="AB83" s="37"/>
      <c r="AC83" s="37"/>
      <c r="AD83" s="1"/>
      <c r="AE83" s="1"/>
    </row>
    <row r="84" spans="1:31" x14ac:dyDescent="0.3">
      <c r="A84" t="s">
        <v>585</v>
      </c>
      <c r="B84" t="s">
        <v>143</v>
      </c>
      <c r="C84" s="39">
        <v>22.857600000000001</v>
      </c>
      <c r="D84" s="34">
        <v>11.766199999999998</v>
      </c>
      <c r="E84" s="23">
        <v>20.472300000000001</v>
      </c>
      <c r="F84" s="23">
        <v>2.0409000000000002</v>
      </c>
      <c r="G84" s="23">
        <v>93.429999999999993</v>
      </c>
      <c r="H84" s="23">
        <v>5.7911999999999999</v>
      </c>
      <c r="I84" s="34">
        <v>4.776452600827966</v>
      </c>
      <c r="J84" s="34">
        <v>2.618096369062251</v>
      </c>
      <c r="K84" s="34">
        <v>341.41791044776119</v>
      </c>
      <c r="L84" s="34">
        <v>14.717000000000001</v>
      </c>
      <c r="M84" s="23">
        <v>0.67259999999999998</v>
      </c>
      <c r="N84" s="23">
        <v>7.8231000000000002</v>
      </c>
      <c r="O84" s="34">
        <v>17.409208</v>
      </c>
      <c r="P84" s="34">
        <v>56.313688099636494</v>
      </c>
      <c r="Q84" s="23">
        <v>26.209900000000001</v>
      </c>
      <c r="R84" s="23">
        <v>0</v>
      </c>
      <c r="S84" s="23">
        <v>1.206351</v>
      </c>
      <c r="U84" s="1"/>
      <c r="V84" s="1"/>
      <c r="W84" s="1"/>
      <c r="X84" s="1"/>
      <c r="Y84" s="1"/>
      <c r="Z84" s="1"/>
      <c r="AA84" s="1"/>
      <c r="AB84" s="37"/>
      <c r="AC84" s="37"/>
      <c r="AD84" s="1"/>
      <c r="AE84" s="1"/>
    </row>
    <row r="85" spans="1:31" x14ac:dyDescent="0.3">
      <c r="A85" t="s">
        <v>586</v>
      </c>
      <c r="B85" t="s">
        <v>144</v>
      </c>
      <c r="C85" s="39">
        <v>8.9319000000000006</v>
      </c>
      <c r="D85" s="34">
        <v>2.5208999999999993</v>
      </c>
      <c r="E85" s="23">
        <v>18.159400000000002</v>
      </c>
      <c r="F85" s="23">
        <v>2.6328999999999998</v>
      </c>
      <c r="G85" s="23">
        <v>640.87</v>
      </c>
      <c r="H85" s="23">
        <v>-2.2172999999999998</v>
      </c>
      <c r="I85" s="34">
        <v>3.0966499999999999</v>
      </c>
      <c r="J85" s="34">
        <v>3.0423</v>
      </c>
      <c r="K85" s="34">
        <v>2338.0394849542363</v>
      </c>
      <c r="L85" s="34">
        <v>5.8559999999999999</v>
      </c>
      <c r="M85" s="23">
        <v>1.5561</v>
      </c>
      <c r="N85" s="23">
        <v>3.7563</v>
      </c>
      <c r="O85" s="34">
        <v>13.650266999999999</v>
      </c>
      <c r="P85" s="34">
        <v>50.910348343529563</v>
      </c>
      <c r="Q85" s="23">
        <v>45.396599999999999</v>
      </c>
      <c r="R85" s="23">
        <v>8.3639999999999999E-3</v>
      </c>
      <c r="S85" s="23">
        <v>0.23763400000000001</v>
      </c>
      <c r="U85" s="1"/>
      <c r="V85" s="1"/>
      <c r="W85" s="1"/>
      <c r="X85" s="1"/>
      <c r="Y85" s="1"/>
      <c r="Z85" s="1"/>
      <c r="AA85" s="1"/>
      <c r="AB85" s="37"/>
      <c r="AC85" s="37"/>
      <c r="AD85" s="1"/>
      <c r="AE85" s="1"/>
    </row>
    <row r="86" spans="1:31" x14ac:dyDescent="0.3">
      <c r="A86" t="s">
        <v>587</v>
      </c>
      <c r="B86" t="s">
        <v>145</v>
      </c>
      <c r="C86" s="39">
        <v>13.356199999999999</v>
      </c>
      <c r="D86" s="34">
        <v>5.8933</v>
      </c>
      <c r="E86" s="23">
        <v>16.8917</v>
      </c>
      <c r="F86" s="23">
        <v>2.21</v>
      </c>
      <c r="G86" s="23">
        <v>399.84</v>
      </c>
      <c r="H86" s="23">
        <v>16.851400000000002</v>
      </c>
      <c r="I86" s="34">
        <v>2.1897882236192769</v>
      </c>
      <c r="J86" s="34">
        <v>0</v>
      </c>
      <c r="K86" s="34">
        <v>0</v>
      </c>
      <c r="L86" s="34">
        <v>5.5277000000000003</v>
      </c>
      <c r="M86" s="23">
        <v>0.72389999999999999</v>
      </c>
      <c r="N86" s="23">
        <v>3.7212000000000001</v>
      </c>
      <c r="O86" s="34">
        <v>13.230696999999999</v>
      </c>
      <c r="P86" s="34">
        <v>47.609865015731252</v>
      </c>
      <c r="Q86" s="23">
        <v>22.190200000000001</v>
      </c>
      <c r="R86" s="23">
        <v>3.9820000000000003E-3</v>
      </c>
      <c r="S86" s="23">
        <v>1.147788</v>
      </c>
      <c r="U86" s="1"/>
      <c r="V86" s="1"/>
      <c r="W86" s="1"/>
      <c r="X86" s="1"/>
      <c r="Y86" s="1"/>
      <c r="Z86" s="1"/>
      <c r="AA86" s="1"/>
      <c r="AB86" s="37"/>
      <c r="AC86" s="37"/>
      <c r="AD86" s="1"/>
      <c r="AE86" s="1"/>
    </row>
    <row r="87" spans="1:31" x14ac:dyDescent="0.3">
      <c r="A87" t="s">
        <v>588</v>
      </c>
      <c r="B87" t="s">
        <v>146</v>
      </c>
      <c r="C87" s="39">
        <v>3.8610000000000002</v>
      </c>
      <c r="D87" s="34">
        <v>0.8169000000000004</v>
      </c>
      <c r="E87" s="23">
        <v>15.492000000000001</v>
      </c>
      <c r="F87" s="23">
        <v>1.9878</v>
      </c>
      <c r="G87" s="23">
        <v>157.20666666666668</v>
      </c>
      <c r="H87" s="23">
        <v>1.1958</v>
      </c>
      <c r="I87" s="34">
        <v>5.2416499999999999</v>
      </c>
      <c r="J87" s="34">
        <v>1.83955</v>
      </c>
      <c r="K87" s="34">
        <v>2980.2336678984816</v>
      </c>
      <c r="L87" s="34">
        <v>9.5391999999999992</v>
      </c>
      <c r="M87" s="23">
        <v>0.65329999999999999</v>
      </c>
      <c r="N87" s="23">
        <v>3.2271000000000001</v>
      </c>
      <c r="O87" s="34">
        <v>12.012763</v>
      </c>
      <c r="P87" s="34">
        <v>56.946991445277618</v>
      </c>
      <c r="Q87" s="23">
        <v>36.131599999999999</v>
      </c>
      <c r="R87" s="23">
        <v>0</v>
      </c>
      <c r="S87" s="23">
        <v>0.877749</v>
      </c>
      <c r="U87" s="1"/>
      <c r="V87" s="1"/>
      <c r="W87" s="1"/>
      <c r="X87" s="1"/>
      <c r="Y87" s="1"/>
      <c r="Z87" s="1"/>
      <c r="AA87" s="1"/>
      <c r="AB87" s="37"/>
      <c r="AC87" s="37"/>
      <c r="AD87" s="1"/>
      <c r="AE87" s="1"/>
    </row>
    <row r="88" spans="1:31" x14ac:dyDescent="0.3">
      <c r="A88" t="s">
        <v>589</v>
      </c>
      <c r="B88" t="s">
        <v>147</v>
      </c>
      <c r="C88" s="39">
        <v>7.2237</v>
      </c>
      <c r="D88" s="34">
        <v>3.2079999999999993</v>
      </c>
      <c r="E88" s="23">
        <v>17.662199999999999</v>
      </c>
      <c r="F88" s="23">
        <v>2.3351000000000002</v>
      </c>
      <c r="G88" s="23">
        <v>60.143333333333338</v>
      </c>
      <c r="H88" s="23">
        <v>-1.6724000000000001</v>
      </c>
      <c r="I88" s="34">
        <v>4.776452600827966</v>
      </c>
      <c r="J88" s="34">
        <v>2.618096369062251</v>
      </c>
      <c r="K88" s="34">
        <v>0</v>
      </c>
      <c r="L88" s="34">
        <v>2.6705000000000001</v>
      </c>
      <c r="M88" s="23">
        <v>0.52590000000000003</v>
      </c>
      <c r="N88" s="23">
        <v>2.5648</v>
      </c>
      <c r="O88" s="34">
        <v>15.245056999999999</v>
      </c>
      <c r="P88" s="34">
        <v>54.17266362549703</v>
      </c>
      <c r="Q88" s="23">
        <v>23.3735</v>
      </c>
      <c r="R88" s="23">
        <v>3.3379999999999998E-3</v>
      </c>
      <c r="S88" s="23">
        <v>2.127904</v>
      </c>
      <c r="U88" s="1"/>
      <c r="V88" s="1"/>
      <c r="W88" s="1"/>
      <c r="X88" s="1"/>
      <c r="Y88" s="1"/>
      <c r="Z88" s="1"/>
      <c r="AA88" s="1"/>
      <c r="AB88" s="37"/>
      <c r="AC88" s="37"/>
      <c r="AD88" s="1"/>
      <c r="AE88" s="1"/>
    </row>
    <row r="89" spans="1:31" x14ac:dyDescent="0.3">
      <c r="A89" t="s">
        <v>590</v>
      </c>
      <c r="B89" t="s">
        <v>148</v>
      </c>
      <c r="C89" s="39">
        <v>8.2019000000000002</v>
      </c>
      <c r="D89" s="34">
        <v>2.7794000000000008</v>
      </c>
      <c r="E89" s="23">
        <v>13.0678</v>
      </c>
      <c r="F89" s="23">
        <v>1.4416</v>
      </c>
      <c r="G89" s="23">
        <v>317.79000000000002</v>
      </c>
      <c r="H89" s="23">
        <v>-2.6615000000000002</v>
      </c>
      <c r="I89" s="34">
        <v>4.776452600827966</v>
      </c>
      <c r="J89" s="34">
        <v>2.618096369062251</v>
      </c>
      <c r="K89" s="34">
        <v>0</v>
      </c>
      <c r="L89" s="34">
        <v>0.85289999999999999</v>
      </c>
      <c r="M89" s="23">
        <v>0.1358</v>
      </c>
      <c r="N89" s="23">
        <v>2.1032999999999999</v>
      </c>
      <c r="O89" s="34">
        <v>8.1506439999999998</v>
      </c>
      <c r="P89" s="34">
        <v>57.013984372380023</v>
      </c>
      <c r="Q89" s="23">
        <v>30.584299999999999</v>
      </c>
      <c r="R89" s="23">
        <v>1.7000000000000001E-4</v>
      </c>
      <c r="S89" s="23">
        <v>0.61247099999999999</v>
      </c>
      <c r="U89" s="1"/>
      <c r="V89" s="1"/>
      <c r="W89" s="1"/>
      <c r="X89" s="1"/>
      <c r="Y89" s="1"/>
      <c r="Z89" s="1"/>
      <c r="AA89" s="1"/>
      <c r="AB89" s="37"/>
      <c r="AC89" s="37"/>
      <c r="AD89" s="1"/>
      <c r="AE89" s="1"/>
    </row>
    <row r="90" spans="1:31" x14ac:dyDescent="0.3">
      <c r="A90" t="s">
        <v>591</v>
      </c>
      <c r="B90" t="s">
        <v>149</v>
      </c>
      <c r="C90" s="39">
        <v>4.5229999999999997</v>
      </c>
      <c r="D90" s="34">
        <v>1.5865</v>
      </c>
      <c r="E90" s="23">
        <v>19.585000000000001</v>
      </c>
      <c r="F90" s="23">
        <v>2.6373000000000002</v>
      </c>
      <c r="G90" s="23">
        <v>356.21500000000003</v>
      </c>
      <c r="H90" s="23">
        <v>-1.677</v>
      </c>
      <c r="I90" s="34">
        <v>3.9979499999999999</v>
      </c>
      <c r="J90" s="34">
        <v>0.78954999999999997</v>
      </c>
      <c r="K90" s="34">
        <v>0</v>
      </c>
      <c r="L90" s="34">
        <v>5.4390999999999998</v>
      </c>
      <c r="M90" s="23">
        <v>0.33040000000000003</v>
      </c>
      <c r="N90" s="23">
        <v>2.6863000000000001</v>
      </c>
      <c r="O90" s="34">
        <v>14.590890999999999</v>
      </c>
      <c r="P90" s="34">
        <v>50.646437017024972</v>
      </c>
      <c r="Q90" s="23">
        <v>25.295100000000001</v>
      </c>
      <c r="R90" s="23">
        <v>2.0192030000000001</v>
      </c>
      <c r="S90" s="23">
        <v>0.76231800000000005</v>
      </c>
      <c r="U90" s="1"/>
      <c r="V90" s="1"/>
      <c r="W90" s="1"/>
      <c r="X90" s="1"/>
      <c r="Y90" s="1"/>
      <c r="Z90" s="1"/>
      <c r="AA90" s="1"/>
      <c r="AB90" s="37"/>
      <c r="AC90" s="37"/>
      <c r="AD90" s="1"/>
      <c r="AE90" s="1"/>
    </row>
    <row r="91" spans="1:31" x14ac:dyDescent="0.3">
      <c r="A91" t="s">
        <v>592</v>
      </c>
      <c r="B91" t="s">
        <v>150</v>
      </c>
      <c r="C91" s="39">
        <v>5.6871</v>
      </c>
      <c r="D91" s="34">
        <v>2.2606999999999999</v>
      </c>
      <c r="E91" s="23">
        <v>20.3996</v>
      </c>
      <c r="F91" s="23">
        <v>2.2753000000000001</v>
      </c>
      <c r="G91" s="23">
        <v>386.53</v>
      </c>
      <c r="H91" s="23">
        <v>14.2567</v>
      </c>
      <c r="I91" s="34">
        <v>4.776452600827966</v>
      </c>
      <c r="J91" s="34">
        <v>2.618096369062251</v>
      </c>
      <c r="K91" s="34">
        <v>0</v>
      </c>
      <c r="L91" s="34">
        <v>4.1877000000000004</v>
      </c>
      <c r="M91" s="23">
        <v>1.204</v>
      </c>
      <c r="N91" s="23">
        <v>3.5552999999999999</v>
      </c>
      <c r="O91" s="34">
        <v>9.8035490000000003</v>
      </c>
      <c r="P91" s="34">
        <v>60.749245265757935</v>
      </c>
      <c r="Q91" s="23">
        <v>23.9756</v>
      </c>
      <c r="R91" s="23">
        <v>9.0000000000000002E-6</v>
      </c>
      <c r="S91" s="23">
        <v>0.21337900000000001</v>
      </c>
      <c r="U91" s="1"/>
      <c r="V91" s="1"/>
      <c r="W91" s="1"/>
      <c r="X91" s="1"/>
      <c r="Y91" s="1"/>
      <c r="Z91" s="1"/>
      <c r="AA91" s="1"/>
      <c r="AB91" s="37"/>
      <c r="AC91" s="37"/>
      <c r="AD91" s="1"/>
      <c r="AE91" s="1"/>
    </row>
    <row r="92" spans="1:31" x14ac:dyDescent="0.3">
      <c r="A92" t="s">
        <v>593</v>
      </c>
      <c r="B92" t="s">
        <v>151</v>
      </c>
      <c r="C92" s="39">
        <v>2.7172999999999998</v>
      </c>
      <c r="D92" s="34">
        <v>1.0642999999999998</v>
      </c>
      <c r="E92" s="23">
        <v>15.383599999999999</v>
      </c>
      <c r="F92" s="23">
        <v>2.0234000000000001</v>
      </c>
      <c r="G92" s="23">
        <v>14.95</v>
      </c>
      <c r="H92" s="23">
        <v>-10.1295</v>
      </c>
      <c r="I92" s="34">
        <v>4.3927484774874248</v>
      </c>
      <c r="J92" s="34">
        <v>0.51054721723518859</v>
      </c>
      <c r="K92" s="34">
        <v>1098.464260886052</v>
      </c>
      <c r="L92" s="34">
        <v>1.0498000000000001</v>
      </c>
      <c r="M92" s="23">
        <v>0.2606</v>
      </c>
      <c r="N92" s="23">
        <v>2.2993999999999999</v>
      </c>
      <c r="O92" s="34">
        <v>7.8511810000000004</v>
      </c>
      <c r="P92" s="34">
        <v>61.450648207183413</v>
      </c>
      <c r="Q92" s="23">
        <v>23.569299999999998</v>
      </c>
      <c r="R92" s="23">
        <v>17.882746000000001</v>
      </c>
      <c r="S92" s="23">
        <v>0.624861</v>
      </c>
      <c r="U92" s="1"/>
      <c r="V92" s="1"/>
      <c r="W92" s="1"/>
      <c r="X92" s="1"/>
      <c r="Y92" s="1"/>
      <c r="Z92" s="1"/>
      <c r="AA92" s="1"/>
      <c r="AB92" s="37"/>
      <c r="AC92" s="37"/>
      <c r="AD92" s="1"/>
      <c r="AE92" s="1"/>
    </row>
    <row r="93" spans="1:31" x14ac:dyDescent="0.3">
      <c r="A93" t="s">
        <v>594</v>
      </c>
      <c r="B93" t="s">
        <v>152</v>
      </c>
      <c r="C93" s="39">
        <v>8.2824000000000009</v>
      </c>
      <c r="D93" s="34">
        <v>2.6307</v>
      </c>
      <c r="E93" s="23">
        <v>19.682500000000001</v>
      </c>
      <c r="F93" s="23">
        <v>2.7208999999999999</v>
      </c>
      <c r="G93" s="23">
        <v>200.75</v>
      </c>
      <c r="H93" s="23">
        <v>-0.52400000000000002</v>
      </c>
      <c r="I93" s="34">
        <v>3.9652574251695056</v>
      </c>
      <c r="J93" s="34">
        <v>0.1799242235507322</v>
      </c>
      <c r="K93" s="34">
        <v>0</v>
      </c>
      <c r="L93" s="34">
        <v>8.0198</v>
      </c>
      <c r="M93" s="23">
        <v>0.29759999999999998</v>
      </c>
      <c r="N93" s="23">
        <v>2.0407999999999999</v>
      </c>
      <c r="O93" s="34">
        <v>12.692131</v>
      </c>
      <c r="P93" s="34">
        <v>50.34929939374473</v>
      </c>
      <c r="Q93" s="23">
        <v>23.540600000000001</v>
      </c>
      <c r="R93" s="23">
        <v>0.78036099999999997</v>
      </c>
      <c r="S93" s="23">
        <v>2.1517900000000001</v>
      </c>
      <c r="U93" s="1"/>
      <c r="V93" s="1"/>
      <c r="W93" s="1"/>
      <c r="X93" s="1"/>
      <c r="Y93" s="1"/>
      <c r="Z93" s="1"/>
      <c r="AA93" s="1"/>
      <c r="AB93" s="37"/>
      <c r="AC93" s="37"/>
      <c r="AD93" s="1"/>
      <c r="AE93" s="1"/>
    </row>
    <row r="94" spans="1:31" x14ac:dyDescent="0.3">
      <c r="A94" t="s">
        <v>595</v>
      </c>
      <c r="B94" t="s">
        <v>153</v>
      </c>
      <c r="C94" s="39">
        <v>20.502800000000001</v>
      </c>
      <c r="D94" s="34">
        <v>9.8371999999999993</v>
      </c>
      <c r="E94" s="23">
        <v>28.615300000000001</v>
      </c>
      <c r="F94" s="23">
        <v>3.4527999999999999</v>
      </c>
      <c r="G94" s="23">
        <v>982.24</v>
      </c>
      <c r="H94" s="23">
        <v>16.172899999999998</v>
      </c>
      <c r="I94" s="34">
        <v>5.1765500000000007</v>
      </c>
      <c r="J94" s="34">
        <v>0.59555000000000002</v>
      </c>
      <c r="K94" s="34">
        <v>6098.6642106518602</v>
      </c>
      <c r="L94" s="34">
        <v>2.0548999999999999</v>
      </c>
      <c r="M94" s="23">
        <v>0.54390000000000005</v>
      </c>
      <c r="N94" s="23">
        <v>5.0705</v>
      </c>
      <c r="O94" s="34">
        <v>12.235538999999999</v>
      </c>
      <c r="P94" s="34">
        <v>56.615726352317573</v>
      </c>
      <c r="Q94" s="23">
        <v>38.754100000000001</v>
      </c>
      <c r="R94" s="23">
        <v>2.9458000000000002E-2</v>
      </c>
      <c r="S94" s="23">
        <v>1.039337</v>
      </c>
      <c r="U94" s="1"/>
      <c r="V94" s="1"/>
      <c r="W94" s="1"/>
      <c r="X94" s="1"/>
      <c r="Y94" s="1"/>
      <c r="Z94" s="1"/>
      <c r="AA94" s="1"/>
      <c r="AB94" s="37"/>
      <c r="AC94" s="37"/>
      <c r="AD94" s="1"/>
      <c r="AE94" s="1"/>
    </row>
    <row r="95" spans="1:31" x14ac:dyDescent="0.3">
      <c r="A95" t="s">
        <v>596</v>
      </c>
      <c r="B95" t="s">
        <v>154</v>
      </c>
      <c r="C95" s="39">
        <v>8.6986000000000008</v>
      </c>
      <c r="D95" s="34">
        <v>2.5956000000000001</v>
      </c>
      <c r="E95" s="23">
        <v>16.445599999999999</v>
      </c>
      <c r="F95" s="23">
        <v>2.2370000000000001</v>
      </c>
      <c r="G95" s="23">
        <v>129.32333333333335</v>
      </c>
      <c r="H95" s="23">
        <v>0.84909999999999997</v>
      </c>
      <c r="I95" s="34">
        <v>4.2410499999999995</v>
      </c>
      <c r="J95" s="34">
        <v>0.2346</v>
      </c>
      <c r="K95" s="34">
        <v>2211.0505150663803</v>
      </c>
      <c r="L95" s="34">
        <v>6.1444000000000001</v>
      </c>
      <c r="M95" s="23">
        <v>0.23100000000000001</v>
      </c>
      <c r="N95" s="23">
        <v>1.667</v>
      </c>
      <c r="O95" s="34">
        <v>9.6306480000000008</v>
      </c>
      <c r="P95" s="34">
        <v>43.952331083405319</v>
      </c>
      <c r="Q95" s="23">
        <v>39.230800000000002</v>
      </c>
      <c r="R95" s="23">
        <v>0</v>
      </c>
      <c r="S95" s="23">
        <v>3.1152069999999998</v>
      </c>
      <c r="U95" s="1"/>
      <c r="V95" s="1"/>
      <c r="W95" s="1"/>
      <c r="X95" s="1"/>
      <c r="Y95" s="1"/>
      <c r="Z95" s="1"/>
      <c r="AA95" s="1"/>
      <c r="AB95" s="37"/>
      <c r="AC95" s="37"/>
      <c r="AD95" s="1"/>
      <c r="AE95" s="1"/>
    </row>
    <row r="96" spans="1:31" x14ac:dyDescent="0.3">
      <c r="A96" t="s">
        <v>597</v>
      </c>
      <c r="B96" t="s">
        <v>155</v>
      </c>
      <c r="C96" s="39">
        <v>6.8453999999999997</v>
      </c>
      <c r="D96" s="34">
        <v>2.5777999999999994</v>
      </c>
      <c r="E96" s="23">
        <v>13.6082</v>
      </c>
      <c r="F96" s="23">
        <v>1.9077999999999999</v>
      </c>
      <c r="G96" s="23">
        <v>91.46</v>
      </c>
      <c r="H96" s="23">
        <v>-13.3238</v>
      </c>
      <c r="I96" s="34">
        <v>4.3377499999999998</v>
      </c>
      <c r="J96" s="34">
        <v>5.1487499999999997</v>
      </c>
      <c r="K96" s="34">
        <v>458.50702920594387</v>
      </c>
      <c r="L96" s="34">
        <v>7.2234999999999996</v>
      </c>
      <c r="M96" s="23">
        <v>0.78190000000000004</v>
      </c>
      <c r="N96" s="23">
        <v>3.2328000000000001</v>
      </c>
      <c r="O96" s="34">
        <v>18.629023</v>
      </c>
      <c r="P96" s="34">
        <v>51.137500658275847</v>
      </c>
      <c r="Q96" s="23">
        <v>32.938499999999998</v>
      </c>
      <c r="R96" s="23">
        <v>3.0230000000000001E-3</v>
      </c>
      <c r="S96" s="23">
        <v>2.4268519999999998</v>
      </c>
      <c r="U96" s="1"/>
      <c r="V96" s="1"/>
      <c r="W96" s="1"/>
      <c r="X96" s="1"/>
      <c r="Y96" s="1"/>
      <c r="Z96" s="1"/>
      <c r="AA96" s="1"/>
      <c r="AB96" s="37"/>
      <c r="AC96" s="37"/>
      <c r="AD96" s="1"/>
      <c r="AE96" s="1"/>
    </row>
    <row r="97" spans="1:31" x14ac:dyDescent="0.3">
      <c r="A97" t="s">
        <v>598</v>
      </c>
      <c r="B97" t="s">
        <v>156</v>
      </c>
      <c r="C97" s="39">
        <v>4.8140999999999998</v>
      </c>
      <c r="D97" s="34">
        <v>1.6164999999999998</v>
      </c>
      <c r="E97" s="23">
        <v>16.046099999999999</v>
      </c>
      <c r="F97" s="23">
        <v>1.9298999999999999</v>
      </c>
      <c r="G97" s="23">
        <v>37.049999999999997</v>
      </c>
      <c r="H97" s="23">
        <v>1.0418000000000001</v>
      </c>
      <c r="I97" s="34">
        <v>4.776452600827966</v>
      </c>
      <c r="J97" s="34">
        <v>2.618096369062251</v>
      </c>
      <c r="K97" s="34">
        <v>32.674587778855482</v>
      </c>
      <c r="L97" s="34">
        <v>0.68930000000000002</v>
      </c>
      <c r="M97" s="23">
        <v>0.77949999999999997</v>
      </c>
      <c r="N97" s="23">
        <v>2.2391000000000001</v>
      </c>
      <c r="O97" s="34">
        <v>8.4369549999999993</v>
      </c>
      <c r="P97" s="34">
        <v>53.808742860374373</v>
      </c>
      <c r="Q97" s="23">
        <v>22.996099999999998</v>
      </c>
      <c r="R97" s="23">
        <v>0.34245799999999998</v>
      </c>
      <c r="S97" s="23">
        <v>1.4253739999999999</v>
      </c>
      <c r="U97" s="1"/>
      <c r="V97" s="1"/>
      <c r="W97" s="1"/>
      <c r="X97" s="1"/>
      <c r="Y97" s="1"/>
      <c r="Z97" s="1"/>
      <c r="AA97" s="1"/>
      <c r="AB97" s="37"/>
      <c r="AC97" s="37"/>
      <c r="AD97" s="1"/>
      <c r="AE97" s="1"/>
    </row>
    <row r="98" spans="1:31" x14ac:dyDescent="0.3">
      <c r="A98" t="s">
        <v>599</v>
      </c>
      <c r="B98" t="s">
        <v>157</v>
      </c>
      <c r="C98" s="39">
        <v>4.2931999999999997</v>
      </c>
      <c r="D98" s="34">
        <v>1.8447</v>
      </c>
      <c r="E98" s="23">
        <v>18.6647</v>
      </c>
      <c r="F98" s="23">
        <v>2.4216000000000002</v>
      </c>
      <c r="G98" s="23">
        <v>133.94</v>
      </c>
      <c r="H98" s="23">
        <v>7.3109999999999999</v>
      </c>
      <c r="I98" s="34">
        <v>5.1833499999999999</v>
      </c>
      <c r="J98" s="34">
        <v>0.9526</v>
      </c>
      <c r="K98" s="34">
        <v>0</v>
      </c>
      <c r="L98" s="34">
        <v>2.9214000000000002</v>
      </c>
      <c r="M98" s="23">
        <v>0.37869999999999998</v>
      </c>
      <c r="N98" s="23">
        <v>2.8073999999999999</v>
      </c>
      <c r="O98" s="34">
        <v>18.758317000000002</v>
      </c>
      <c r="P98" s="34">
        <v>57.780646015356105</v>
      </c>
      <c r="Q98" s="23">
        <v>32.355699999999999</v>
      </c>
      <c r="R98" s="23">
        <v>0.10526199999999999</v>
      </c>
      <c r="S98" s="23">
        <v>4.2072200000000004</v>
      </c>
      <c r="U98" s="1"/>
      <c r="V98" s="1"/>
      <c r="W98" s="1"/>
      <c r="X98" s="1"/>
      <c r="Y98" s="1"/>
      <c r="Z98" s="1"/>
      <c r="AA98" s="1"/>
      <c r="AB98" s="37"/>
      <c r="AC98" s="37"/>
      <c r="AD98" s="1"/>
      <c r="AE98" s="1"/>
    </row>
    <row r="99" spans="1:31" x14ac:dyDescent="0.3">
      <c r="A99" t="s">
        <v>600</v>
      </c>
      <c r="B99" t="s">
        <v>158</v>
      </c>
      <c r="C99" s="39">
        <v>14.882300000000001</v>
      </c>
      <c r="D99" s="34">
        <v>6.72</v>
      </c>
      <c r="E99" s="23">
        <v>13.607200000000001</v>
      </c>
      <c r="F99" s="23">
        <v>1.4224000000000001</v>
      </c>
      <c r="G99" s="23">
        <v>525.90099999999995</v>
      </c>
      <c r="H99" s="23">
        <v>10.2567</v>
      </c>
      <c r="I99" s="34">
        <v>6.5336999999999996</v>
      </c>
      <c r="J99" s="34">
        <v>1.4464000000000001</v>
      </c>
      <c r="K99" s="34">
        <v>8729.9161260666206</v>
      </c>
      <c r="L99" s="34">
        <v>8.8632000000000009</v>
      </c>
      <c r="M99" s="23">
        <v>0.59060000000000001</v>
      </c>
      <c r="N99" s="23">
        <v>3.3620999999999999</v>
      </c>
      <c r="O99" s="34">
        <v>11.193697</v>
      </c>
      <c r="P99" s="34">
        <v>42.236596000836499</v>
      </c>
      <c r="Q99" s="23">
        <v>44.207299999999996</v>
      </c>
      <c r="R99" s="23">
        <v>2.2599999999999999E-4</v>
      </c>
      <c r="S99" s="23">
        <v>0.47025499999999998</v>
      </c>
      <c r="U99" s="1"/>
      <c r="V99" s="1"/>
      <c r="W99" s="1"/>
      <c r="X99" s="1"/>
      <c r="Y99" s="1"/>
      <c r="Z99" s="1"/>
      <c r="AA99" s="1"/>
      <c r="AB99" s="37"/>
      <c r="AC99" s="37"/>
      <c r="AD99" s="1"/>
      <c r="AE99" s="1"/>
    </row>
    <row r="100" spans="1:31" x14ac:dyDescent="0.3">
      <c r="A100" t="s">
        <v>601</v>
      </c>
      <c r="B100" t="s">
        <v>159</v>
      </c>
      <c r="C100" s="39">
        <v>22.9803</v>
      </c>
      <c r="D100" s="34">
        <v>11.6379</v>
      </c>
      <c r="E100" s="23">
        <v>15.1836</v>
      </c>
      <c r="F100" s="23">
        <v>1.4637</v>
      </c>
      <c r="G100" s="23">
        <v>313.50333333333333</v>
      </c>
      <c r="H100" s="23">
        <v>11.241899999999999</v>
      </c>
      <c r="I100" s="34">
        <v>5.9108000000000001</v>
      </c>
      <c r="J100" s="34">
        <v>0.64484999999999992</v>
      </c>
      <c r="K100" s="34">
        <v>2784.1204708224409</v>
      </c>
      <c r="L100" s="34">
        <v>22.9025</v>
      </c>
      <c r="M100" s="23">
        <v>0.63800000000000001</v>
      </c>
      <c r="N100" s="23">
        <v>4.2439999999999998</v>
      </c>
      <c r="O100" s="34">
        <v>13.462823</v>
      </c>
      <c r="P100" s="34">
        <v>51.11844158483391</v>
      </c>
      <c r="Q100" s="23">
        <v>35.247999999999998</v>
      </c>
      <c r="R100" s="23">
        <v>0</v>
      </c>
      <c r="S100" s="23">
        <v>0.17835200000000001</v>
      </c>
      <c r="U100" s="1"/>
      <c r="V100" s="1"/>
      <c r="W100" s="1"/>
      <c r="X100" s="1"/>
      <c r="Y100" s="1"/>
      <c r="Z100" s="1"/>
      <c r="AA100" s="1"/>
      <c r="AB100" s="37"/>
      <c r="AC100" s="37"/>
      <c r="AD100" s="1"/>
      <c r="AE100" s="1"/>
    </row>
    <row r="101" spans="1:31" x14ac:dyDescent="0.3">
      <c r="A101" t="s">
        <v>602</v>
      </c>
      <c r="B101" t="s">
        <v>160</v>
      </c>
      <c r="C101" s="39">
        <v>12.6912</v>
      </c>
      <c r="D101" s="34">
        <v>5.5856000000000012</v>
      </c>
      <c r="E101" s="23">
        <v>17.965599999999998</v>
      </c>
      <c r="F101" s="23">
        <v>2.1791</v>
      </c>
      <c r="G101" s="23">
        <v>243.04666666666665</v>
      </c>
      <c r="H101" s="23">
        <v>7.0324</v>
      </c>
      <c r="I101" s="34">
        <v>5.3263499999999997</v>
      </c>
      <c r="J101" s="34">
        <v>0.55310000000000004</v>
      </c>
      <c r="K101" s="34">
        <v>900.21273446708494</v>
      </c>
      <c r="L101" s="34">
        <v>4.8754999999999997</v>
      </c>
      <c r="M101" s="23">
        <v>0.24679999999999999</v>
      </c>
      <c r="N101" s="23">
        <v>3.4662000000000002</v>
      </c>
      <c r="O101" s="34">
        <v>12.652638</v>
      </c>
      <c r="P101" s="34">
        <v>42.203705915316988</v>
      </c>
      <c r="Q101" s="23">
        <v>34.527299999999997</v>
      </c>
      <c r="R101" s="23">
        <v>3.748E-3</v>
      </c>
      <c r="S101" s="23">
        <v>0.42039399999999999</v>
      </c>
      <c r="U101" s="1"/>
      <c r="V101" s="1"/>
      <c r="W101" s="1"/>
      <c r="X101" s="1"/>
      <c r="Y101" s="1"/>
      <c r="Z101" s="1"/>
      <c r="AA101" s="1"/>
      <c r="AB101" s="37"/>
      <c r="AC101" s="37"/>
      <c r="AD101" s="1"/>
      <c r="AE101" s="1"/>
    </row>
    <row r="102" spans="1:31" x14ac:dyDescent="0.3">
      <c r="A102" t="s">
        <v>603</v>
      </c>
      <c r="B102" t="s">
        <v>161</v>
      </c>
      <c r="C102" s="39">
        <v>9.4246999999999996</v>
      </c>
      <c r="D102" s="34">
        <v>3.5575999999999999</v>
      </c>
      <c r="E102" s="23">
        <v>17.950099999999999</v>
      </c>
      <c r="F102" s="23">
        <v>2.1295000000000002</v>
      </c>
      <c r="G102" s="23">
        <v>99.543999999999997</v>
      </c>
      <c r="H102" s="23">
        <v>1.1648000000000001</v>
      </c>
      <c r="I102" s="34">
        <v>7.0741999999999994</v>
      </c>
      <c r="J102" s="34">
        <v>3.5116000000000001</v>
      </c>
      <c r="K102" s="34">
        <v>1499.8639640865188</v>
      </c>
      <c r="L102" s="34">
        <v>1.4527000000000001</v>
      </c>
      <c r="M102" s="23">
        <v>1.2487999999999999</v>
      </c>
      <c r="N102" s="23">
        <v>3.0949</v>
      </c>
      <c r="O102" s="34">
        <v>13.863256</v>
      </c>
      <c r="P102" s="34">
        <v>55.963073257891608</v>
      </c>
      <c r="Q102" s="23">
        <v>40.166800000000002</v>
      </c>
      <c r="R102" s="23">
        <v>8.2647999999999999E-2</v>
      </c>
      <c r="S102" s="23">
        <v>0.80499200000000004</v>
      </c>
      <c r="U102" s="1"/>
      <c r="V102" s="1"/>
      <c r="W102" s="1"/>
      <c r="X102" s="1"/>
      <c r="Y102" s="1"/>
      <c r="Z102" s="1"/>
      <c r="AA102" s="1"/>
      <c r="AB102" s="37"/>
      <c r="AC102" s="37"/>
      <c r="AD102" s="1"/>
      <c r="AE102" s="1"/>
    </row>
    <row r="103" spans="1:31" x14ac:dyDescent="0.3">
      <c r="A103" t="s">
        <v>604</v>
      </c>
      <c r="B103" t="s">
        <v>162</v>
      </c>
      <c r="C103" s="39">
        <v>4.5509000000000004</v>
      </c>
      <c r="D103" s="34">
        <v>1.4850999999999999</v>
      </c>
      <c r="E103" s="23">
        <v>20.592700000000001</v>
      </c>
      <c r="F103" s="23">
        <v>2.3843000000000001</v>
      </c>
      <c r="G103" s="23">
        <v>88.410000000000011</v>
      </c>
      <c r="H103" s="23">
        <v>-12.597</v>
      </c>
      <c r="I103" s="34">
        <v>1.8759239847871427</v>
      </c>
      <c r="J103" s="34">
        <v>0.89209357271095158</v>
      </c>
      <c r="K103" s="34">
        <v>1027.6539185071813</v>
      </c>
      <c r="L103" s="34">
        <v>4.7638999999999996</v>
      </c>
      <c r="M103" s="23">
        <v>0.65959999999999996</v>
      </c>
      <c r="N103" s="23">
        <v>2.5973000000000002</v>
      </c>
      <c r="O103" s="34">
        <v>18.990499</v>
      </c>
      <c r="P103" s="34">
        <v>45.910083231000137</v>
      </c>
      <c r="Q103" s="23">
        <v>31.076000000000001</v>
      </c>
      <c r="R103" s="23">
        <v>5.5817629999999996</v>
      </c>
      <c r="S103" s="23">
        <v>5.2525000000000002E-2</v>
      </c>
      <c r="U103" s="1"/>
      <c r="V103" s="1"/>
      <c r="W103" s="1"/>
      <c r="X103" s="1"/>
      <c r="Y103" s="1"/>
      <c r="Z103" s="1"/>
      <c r="AA103" s="1"/>
      <c r="AB103" s="37"/>
      <c r="AC103" s="37"/>
      <c r="AD103" s="1"/>
      <c r="AE103" s="1"/>
    </row>
    <row r="104" spans="1:31" x14ac:dyDescent="0.3">
      <c r="A104" t="s">
        <v>605</v>
      </c>
      <c r="B104" t="s">
        <v>163</v>
      </c>
      <c r="C104" s="39">
        <v>8.2499000000000002</v>
      </c>
      <c r="D104" s="34">
        <v>3.3945000000000003</v>
      </c>
      <c r="E104" s="23">
        <v>15.1937</v>
      </c>
      <c r="F104" s="23">
        <v>1.8444</v>
      </c>
      <c r="G104" s="23">
        <v>447.91933333333338</v>
      </c>
      <c r="H104" s="23">
        <v>0.3175</v>
      </c>
      <c r="I104" s="34">
        <v>4.67455</v>
      </c>
      <c r="J104" s="34">
        <v>1.6591</v>
      </c>
      <c r="K104" s="34">
        <v>1949.2468526976195</v>
      </c>
      <c r="L104" s="34">
        <v>22.3124</v>
      </c>
      <c r="M104" s="23">
        <v>0.4486</v>
      </c>
      <c r="N104" s="23">
        <v>2.7284000000000002</v>
      </c>
      <c r="O104" s="34">
        <v>11.804904000000001</v>
      </c>
      <c r="P104" s="34">
        <v>43.803224329761683</v>
      </c>
      <c r="Q104" s="23">
        <v>38.442799999999998</v>
      </c>
      <c r="R104" s="23">
        <v>9.3917E-2</v>
      </c>
      <c r="S104" s="23">
        <v>0.475912</v>
      </c>
      <c r="U104" s="1"/>
      <c r="V104" s="1"/>
      <c r="W104" s="1"/>
      <c r="X104" s="1"/>
      <c r="Y104" s="1"/>
      <c r="Z104" s="1"/>
      <c r="AA104" s="1"/>
      <c r="AB104" s="37"/>
      <c r="AC104" s="37"/>
      <c r="AD104" s="1"/>
      <c r="AE104" s="1"/>
    </row>
    <row r="105" spans="1:31" x14ac:dyDescent="0.3">
      <c r="A105" t="s">
        <v>606</v>
      </c>
      <c r="B105" t="s">
        <v>164</v>
      </c>
      <c r="C105" s="39">
        <v>7.6843000000000004</v>
      </c>
      <c r="D105" s="34">
        <v>2.9521999999999999</v>
      </c>
      <c r="E105" s="23">
        <v>10.6835</v>
      </c>
      <c r="F105" s="23">
        <v>1.083</v>
      </c>
      <c r="G105" s="23">
        <v>173</v>
      </c>
      <c r="H105" s="23">
        <v>10.124499999999999</v>
      </c>
      <c r="I105" s="34">
        <v>2.3763810980651563</v>
      </c>
      <c r="J105" s="34">
        <v>0.57719215010310998</v>
      </c>
      <c r="K105" s="34">
        <v>0</v>
      </c>
      <c r="L105" s="34">
        <v>3.6859000000000002</v>
      </c>
      <c r="M105" s="23">
        <v>0.50990000000000002</v>
      </c>
      <c r="N105" s="23">
        <v>4.1528999999999998</v>
      </c>
      <c r="O105" s="34">
        <v>13.520642</v>
      </c>
      <c r="P105" s="34">
        <v>46.704282781295312</v>
      </c>
      <c r="Q105" s="23">
        <v>22.714200000000002</v>
      </c>
      <c r="R105" s="23">
        <v>4.4511000000000002E-2</v>
      </c>
      <c r="S105" s="23">
        <v>1.1872499999999999</v>
      </c>
      <c r="U105" s="1"/>
      <c r="V105" s="1"/>
      <c r="W105" s="1"/>
      <c r="X105" s="1"/>
      <c r="Y105" s="1"/>
      <c r="Z105" s="1"/>
      <c r="AA105" s="1"/>
      <c r="AB105" s="37"/>
      <c r="AC105" s="37"/>
      <c r="AD105" s="1"/>
      <c r="AE105" s="1"/>
    </row>
    <row r="106" spans="1:31" x14ac:dyDescent="0.3">
      <c r="A106" t="s">
        <v>607</v>
      </c>
      <c r="B106" t="s">
        <v>165</v>
      </c>
      <c r="C106" s="39">
        <v>15.031000000000001</v>
      </c>
      <c r="D106" s="34">
        <v>6.7902000000000005</v>
      </c>
      <c r="E106" s="23">
        <v>17.6005</v>
      </c>
      <c r="F106" s="23">
        <v>1.8521000000000001</v>
      </c>
      <c r="G106" s="23">
        <v>183.77999999999997</v>
      </c>
      <c r="H106" s="23">
        <v>12.0596</v>
      </c>
      <c r="I106" s="34">
        <v>4.776452600827966</v>
      </c>
      <c r="J106" s="34">
        <v>2.618096369062251</v>
      </c>
      <c r="K106" s="34">
        <v>0</v>
      </c>
      <c r="L106" s="34">
        <v>11.5495</v>
      </c>
      <c r="M106" s="23">
        <v>0.33979999999999999</v>
      </c>
      <c r="N106" s="23">
        <v>3.3855</v>
      </c>
      <c r="O106" s="34">
        <v>15.089022</v>
      </c>
      <c r="P106" s="34">
        <v>41.156294724374476</v>
      </c>
      <c r="Q106" s="23">
        <v>19.450099999999999</v>
      </c>
      <c r="R106" s="23">
        <v>1.5010000000000001E-2</v>
      </c>
      <c r="S106" s="23">
        <v>0.66636600000000001</v>
      </c>
      <c r="U106" s="1"/>
      <c r="V106" s="1"/>
      <c r="W106" s="1"/>
      <c r="X106" s="1"/>
      <c r="Y106" s="1"/>
      <c r="Z106" s="1"/>
      <c r="AA106" s="1"/>
      <c r="AB106" s="37"/>
      <c r="AC106" s="37"/>
      <c r="AD106" s="1"/>
      <c r="AE106" s="1"/>
    </row>
    <row r="107" spans="1:31" x14ac:dyDescent="0.3">
      <c r="A107" t="s">
        <v>608</v>
      </c>
      <c r="B107" t="s">
        <v>166</v>
      </c>
      <c r="C107" s="39">
        <v>8.1994000000000007</v>
      </c>
      <c r="D107" s="34">
        <v>3.1826999999999996</v>
      </c>
      <c r="E107" s="23">
        <v>18.4939</v>
      </c>
      <c r="F107" s="23">
        <v>2.5867</v>
      </c>
      <c r="G107" s="23">
        <v>1000.926</v>
      </c>
      <c r="H107" s="23">
        <v>-3.5442</v>
      </c>
      <c r="I107" s="34">
        <v>4.1395499999999998</v>
      </c>
      <c r="J107" s="34">
        <v>2.5038499999999999</v>
      </c>
      <c r="K107" s="34">
        <v>2285.703660022878</v>
      </c>
      <c r="L107" s="34">
        <v>7.0332999999999997</v>
      </c>
      <c r="M107" s="23">
        <v>0.53990000000000005</v>
      </c>
      <c r="N107" s="23">
        <v>2.7222</v>
      </c>
      <c r="O107" s="34">
        <v>14.47531</v>
      </c>
      <c r="P107" s="34">
        <v>47.416718894688792</v>
      </c>
      <c r="Q107" s="23">
        <v>39.5045</v>
      </c>
      <c r="R107" s="23">
        <v>0.60849399999999998</v>
      </c>
      <c r="S107" s="23">
        <v>0.25721500000000003</v>
      </c>
      <c r="U107" s="1"/>
      <c r="V107" s="1"/>
      <c r="W107" s="1"/>
      <c r="X107" s="1"/>
      <c r="Y107" s="1"/>
      <c r="Z107" s="1"/>
      <c r="AA107" s="1"/>
      <c r="AB107" s="37"/>
      <c r="AC107" s="37"/>
      <c r="AD107" s="1"/>
      <c r="AE107" s="1"/>
    </row>
    <row r="108" spans="1:31" x14ac:dyDescent="0.3">
      <c r="A108" t="s">
        <v>609</v>
      </c>
      <c r="B108" t="s">
        <v>167</v>
      </c>
      <c r="C108" s="39">
        <v>9.7768999999999995</v>
      </c>
      <c r="D108" s="34">
        <v>4.2369000000000003</v>
      </c>
      <c r="E108" s="23">
        <v>19.024999999999999</v>
      </c>
      <c r="F108" s="23">
        <v>1.9397</v>
      </c>
      <c r="G108" s="23">
        <v>133.18</v>
      </c>
      <c r="H108" s="23">
        <v>22.914400000000001</v>
      </c>
      <c r="I108" s="34">
        <v>6.1070596884041288</v>
      </c>
      <c r="J108" s="34">
        <v>0.47336547123411787</v>
      </c>
      <c r="K108" s="34">
        <v>0</v>
      </c>
      <c r="L108" s="34">
        <v>4.3357999999999999</v>
      </c>
      <c r="M108" s="23">
        <v>0.36770000000000003</v>
      </c>
      <c r="N108" s="23">
        <v>4.4443999999999999</v>
      </c>
      <c r="O108" s="34">
        <v>9.8949169999999995</v>
      </c>
      <c r="P108" s="34">
        <v>64.226588211828059</v>
      </c>
      <c r="Q108" s="23">
        <v>32.035899999999998</v>
      </c>
      <c r="R108" s="23">
        <v>1.3181E-2</v>
      </c>
      <c r="S108" s="23">
        <v>1.760027</v>
      </c>
      <c r="U108" s="1"/>
      <c r="V108" s="1"/>
      <c r="W108" s="1"/>
      <c r="X108" s="1"/>
      <c r="Y108" s="1"/>
      <c r="Z108" s="1"/>
      <c r="AA108" s="1"/>
      <c r="AB108" s="37"/>
      <c r="AC108" s="37"/>
      <c r="AD108" s="1"/>
      <c r="AE108" s="1"/>
    </row>
    <row r="109" spans="1:31" x14ac:dyDescent="0.3">
      <c r="A109" t="s">
        <v>610</v>
      </c>
      <c r="B109" t="s">
        <v>168</v>
      </c>
      <c r="C109" s="39">
        <v>22.823699999999999</v>
      </c>
      <c r="D109" s="34">
        <v>10.3291</v>
      </c>
      <c r="E109" s="23">
        <v>14.0586</v>
      </c>
      <c r="F109" s="23">
        <v>1.5922000000000001</v>
      </c>
      <c r="G109" s="23">
        <v>227.554</v>
      </c>
      <c r="H109" s="23">
        <v>2.5434999999999999</v>
      </c>
      <c r="I109" s="34">
        <v>4.11205</v>
      </c>
      <c r="J109" s="34">
        <v>0.90774999999999995</v>
      </c>
      <c r="K109" s="34">
        <v>161.57747069088003</v>
      </c>
      <c r="L109" s="34">
        <v>3.4525000000000001</v>
      </c>
      <c r="M109" s="23">
        <v>0.50700000000000001</v>
      </c>
      <c r="N109" s="23">
        <v>2.8956</v>
      </c>
      <c r="O109" s="34">
        <v>18.831204</v>
      </c>
      <c r="P109" s="34">
        <v>41.801508007394638</v>
      </c>
      <c r="Q109" s="23">
        <v>42.392699999999998</v>
      </c>
      <c r="R109" s="23">
        <v>2.0208E-2</v>
      </c>
      <c r="S109" s="23">
        <v>0.60383399999999998</v>
      </c>
      <c r="U109" s="1"/>
      <c r="V109" s="1"/>
      <c r="W109" s="1"/>
      <c r="X109" s="1"/>
      <c r="Y109" s="1"/>
      <c r="Z109" s="1"/>
      <c r="AA109" s="1"/>
      <c r="AB109" s="37"/>
      <c r="AC109" s="37"/>
      <c r="AD109" s="1"/>
      <c r="AE109" s="1"/>
    </row>
    <row r="110" spans="1:31" x14ac:dyDescent="0.3">
      <c r="A110" t="s">
        <v>611</v>
      </c>
      <c r="B110" t="s">
        <v>169</v>
      </c>
      <c r="C110" s="39">
        <v>6.8490000000000002</v>
      </c>
      <c r="D110" s="34">
        <v>2.5948000000000002</v>
      </c>
      <c r="E110" s="23">
        <v>12.3187</v>
      </c>
      <c r="F110" s="23">
        <v>1.5319</v>
      </c>
      <c r="G110" s="23">
        <v>263.29000000000002</v>
      </c>
      <c r="H110" s="23">
        <v>-1.8932</v>
      </c>
      <c r="I110" s="34">
        <v>4.3391985699266185</v>
      </c>
      <c r="J110" s="34">
        <v>0.36277655720948065</v>
      </c>
      <c r="K110" s="34">
        <v>667.95366795366795</v>
      </c>
      <c r="L110" s="34">
        <v>2.2865000000000002</v>
      </c>
      <c r="M110" s="23">
        <v>1.2010000000000001</v>
      </c>
      <c r="N110" s="23">
        <v>3.1764999999999999</v>
      </c>
      <c r="O110" s="34">
        <v>18.258413999999998</v>
      </c>
      <c r="P110" s="34">
        <v>47.022327705186576</v>
      </c>
      <c r="Q110" s="23">
        <v>38.331699999999998</v>
      </c>
      <c r="R110" s="23">
        <v>2.0999999999999999E-5</v>
      </c>
      <c r="S110" s="23">
        <v>0.45823000000000003</v>
      </c>
      <c r="U110" s="1"/>
      <c r="V110" s="1"/>
      <c r="W110" s="1"/>
      <c r="X110" s="1"/>
      <c r="Y110" s="1"/>
      <c r="Z110" s="1"/>
      <c r="AA110" s="1"/>
      <c r="AB110" s="37"/>
      <c r="AC110" s="37"/>
      <c r="AD110" s="1"/>
      <c r="AE110" s="1"/>
    </row>
    <row r="111" spans="1:31" x14ac:dyDescent="0.3">
      <c r="A111" t="s">
        <v>612</v>
      </c>
      <c r="B111" t="s">
        <v>170</v>
      </c>
      <c r="C111" s="39">
        <v>8.8686000000000007</v>
      </c>
      <c r="D111" s="34">
        <v>2.3256999999999994</v>
      </c>
      <c r="E111" s="23">
        <v>16.303999999999998</v>
      </c>
      <c r="F111" s="23">
        <v>1.9656</v>
      </c>
      <c r="G111" s="23">
        <v>205.89</v>
      </c>
      <c r="H111" s="23">
        <v>-5.319</v>
      </c>
      <c r="I111" s="34">
        <v>4.776452600827966</v>
      </c>
      <c r="J111" s="34">
        <v>2.618096369062251</v>
      </c>
      <c r="K111" s="34">
        <v>0</v>
      </c>
      <c r="L111" s="34">
        <v>34.1877</v>
      </c>
      <c r="M111" s="23">
        <v>0.14899999999999999</v>
      </c>
      <c r="N111" s="23">
        <v>2.0209999999999999</v>
      </c>
      <c r="O111" s="34">
        <v>10.616921</v>
      </c>
      <c r="P111" s="34">
        <v>35.341382268627989</v>
      </c>
      <c r="Q111" s="23">
        <v>18.8474</v>
      </c>
      <c r="R111" s="23">
        <v>9.6579999999999999E-3</v>
      </c>
      <c r="S111" s="23">
        <v>1.016977</v>
      </c>
      <c r="U111" s="1"/>
      <c r="V111" s="1"/>
      <c r="W111" s="1"/>
      <c r="X111" s="1"/>
      <c r="Y111" s="1"/>
      <c r="Z111" s="1"/>
      <c r="AA111" s="1"/>
      <c r="AB111" s="37"/>
      <c r="AC111" s="37"/>
      <c r="AD111" s="1"/>
      <c r="AE111" s="1"/>
    </row>
    <row r="112" spans="1:31" x14ac:dyDescent="0.3">
      <c r="A112" t="s">
        <v>613</v>
      </c>
      <c r="B112" t="s">
        <v>171</v>
      </c>
      <c r="C112" s="39">
        <v>6.3529999999999998</v>
      </c>
      <c r="D112" s="34">
        <v>2.2365000000000004</v>
      </c>
      <c r="E112" s="23">
        <v>13.099299999999999</v>
      </c>
      <c r="F112" s="23">
        <v>1.3344</v>
      </c>
      <c r="G112" s="23">
        <v>192.155</v>
      </c>
      <c r="H112" s="23">
        <v>10.1166</v>
      </c>
      <c r="I112" s="34">
        <v>6.6695500000000001</v>
      </c>
      <c r="J112" s="34">
        <v>0.77715000000000001</v>
      </c>
      <c r="K112" s="34">
        <v>1144.5356111938875</v>
      </c>
      <c r="L112" s="34">
        <v>2.3439999999999999</v>
      </c>
      <c r="M112" s="23">
        <v>0.49080000000000001</v>
      </c>
      <c r="N112" s="23">
        <v>3.9436</v>
      </c>
      <c r="O112" s="34">
        <v>9.7098169999999993</v>
      </c>
      <c r="P112" s="34">
        <v>46.663131643702826</v>
      </c>
      <c r="Q112" s="23">
        <v>41.594499999999996</v>
      </c>
      <c r="R112" s="23">
        <v>5.1346999999999997E-2</v>
      </c>
      <c r="S112" s="23">
        <v>0.27738400000000002</v>
      </c>
      <c r="U112" s="1"/>
      <c r="V112" s="1"/>
      <c r="W112" s="1"/>
      <c r="X112" s="1"/>
      <c r="Y112" s="1"/>
      <c r="Z112" s="1"/>
      <c r="AA112" s="1"/>
      <c r="AB112" s="37"/>
      <c r="AC112" s="37"/>
      <c r="AD112" s="1"/>
      <c r="AE112" s="1"/>
    </row>
    <row r="113" spans="1:31" x14ac:dyDescent="0.3">
      <c r="A113" t="s">
        <v>614</v>
      </c>
      <c r="B113" t="s">
        <v>172</v>
      </c>
      <c r="C113" s="39">
        <v>29.898299999999999</v>
      </c>
      <c r="D113" s="34">
        <v>14.237500000000001</v>
      </c>
      <c r="E113" s="23">
        <v>15.323700000000001</v>
      </c>
      <c r="F113" s="23">
        <v>1.8078000000000001</v>
      </c>
      <c r="G113" s="23">
        <v>207.19333333333336</v>
      </c>
      <c r="H113" s="23">
        <v>-8.2738999999999994</v>
      </c>
      <c r="I113" s="34">
        <v>2.9512</v>
      </c>
      <c r="J113" s="34">
        <v>0.93235000000000001</v>
      </c>
      <c r="K113" s="34">
        <v>734.07440114802955</v>
      </c>
      <c r="L113" s="34">
        <v>51.873899999999999</v>
      </c>
      <c r="M113" s="23">
        <v>0.29160000000000003</v>
      </c>
      <c r="N113" s="23">
        <v>3.0577999999999999</v>
      </c>
      <c r="O113" s="34">
        <v>16.563880999999999</v>
      </c>
      <c r="P113" s="34">
        <v>45.812384228631913</v>
      </c>
      <c r="Q113" s="23">
        <v>20.0276</v>
      </c>
      <c r="R113" s="23">
        <v>6.762791</v>
      </c>
      <c r="S113" s="23">
        <v>0.38993</v>
      </c>
      <c r="U113" s="1"/>
      <c r="V113" s="1"/>
      <c r="W113" s="1"/>
      <c r="X113" s="1"/>
      <c r="Y113" s="1"/>
      <c r="Z113" s="1"/>
      <c r="AA113" s="1"/>
      <c r="AB113" s="37"/>
      <c r="AC113" s="37"/>
      <c r="AD113" s="1"/>
      <c r="AE113" s="1"/>
    </row>
    <row r="114" spans="1:31" x14ac:dyDescent="0.3">
      <c r="A114" t="s">
        <v>615</v>
      </c>
      <c r="B114" t="s">
        <v>173</v>
      </c>
      <c r="C114" s="39">
        <v>18.268599999999999</v>
      </c>
      <c r="D114" s="34">
        <v>7.8293000000000008</v>
      </c>
      <c r="E114" s="23">
        <v>14.8742</v>
      </c>
      <c r="F114" s="23">
        <v>1.5335000000000001</v>
      </c>
      <c r="G114" s="23">
        <v>197.36333333333334</v>
      </c>
      <c r="H114" s="23">
        <v>3.8692000000000002</v>
      </c>
      <c r="I114" s="34">
        <v>3.7022000000000004</v>
      </c>
      <c r="J114" s="34">
        <v>0.73785000000000001</v>
      </c>
      <c r="K114" s="34">
        <v>680.53697400878616</v>
      </c>
      <c r="L114" s="34">
        <v>4.8619000000000003</v>
      </c>
      <c r="M114" s="23">
        <v>0.49009999999999998</v>
      </c>
      <c r="N114" s="23">
        <v>2.637</v>
      </c>
      <c r="O114" s="34">
        <v>15.569520000000001</v>
      </c>
      <c r="P114" s="34">
        <v>45.13907882500957</v>
      </c>
      <c r="Q114" s="23">
        <v>35.120899999999999</v>
      </c>
      <c r="R114" s="23">
        <v>0</v>
      </c>
      <c r="S114" s="23">
        <v>0.528285</v>
      </c>
      <c r="U114" s="1"/>
      <c r="V114" s="1"/>
      <c r="W114" s="1"/>
      <c r="X114" s="1"/>
      <c r="Y114" s="1"/>
      <c r="Z114" s="1"/>
      <c r="AA114" s="1"/>
      <c r="AB114" s="37"/>
      <c r="AC114" s="37"/>
      <c r="AD114" s="1"/>
      <c r="AE114" s="1"/>
    </row>
    <row r="115" spans="1:31" x14ac:dyDescent="0.3">
      <c r="A115" t="s">
        <v>616</v>
      </c>
      <c r="B115" t="s">
        <v>174</v>
      </c>
      <c r="C115" s="39">
        <v>11.3652</v>
      </c>
      <c r="D115" s="34">
        <v>4.2397000000000009</v>
      </c>
      <c r="E115" s="23">
        <v>13.282999999999999</v>
      </c>
      <c r="F115" s="23">
        <v>1.4776</v>
      </c>
      <c r="G115" s="23">
        <v>410.97500000000002</v>
      </c>
      <c r="H115" s="23">
        <v>3.177</v>
      </c>
      <c r="I115" s="34">
        <v>5.0490500000000003</v>
      </c>
      <c r="J115" s="34">
        <v>1.46675</v>
      </c>
      <c r="K115" s="34">
        <v>1961.0797985892511</v>
      </c>
      <c r="L115" s="34">
        <v>4.6024000000000003</v>
      </c>
      <c r="M115" s="23">
        <v>0.5998</v>
      </c>
      <c r="N115" s="23">
        <v>2.4315000000000002</v>
      </c>
      <c r="O115" s="34">
        <v>12.871171</v>
      </c>
      <c r="P115" s="34">
        <v>41.61147324821269</v>
      </c>
      <c r="Q115" s="23">
        <v>44.210500000000003</v>
      </c>
      <c r="R115" s="23">
        <v>0.95326699999999998</v>
      </c>
      <c r="S115" s="23">
        <v>0.50750499999999998</v>
      </c>
      <c r="U115" s="1"/>
      <c r="V115" s="1"/>
      <c r="W115" s="1"/>
      <c r="X115" s="1"/>
      <c r="Y115" s="1"/>
      <c r="Z115" s="1"/>
      <c r="AA115" s="1"/>
      <c r="AB115" s="37"/>
      <c r="AC115" s="37"/>
      <c r="AD115" s="1"/>
      <c r="AE115" s="1"/>
    </row>
    <row r="116" spans="1:31" x14ac:dyDescent="0.3">
      <c r="A116" t="s">
        <v>617</v>
      </c>
      <c r="B116" t="s">
        <v>175</v>
      </c>
      <c r="C116" s="39">
        <v>1.6872</v>
      </c>
      <c r="D116" s="34">
        <v>0.60830000000000006</v>
      </c>
      <c r="E116" s="23">
        <v>16.166899999999998</v>
      </c>
      <c r="F116" s="23">
        <v>1.9212</v>
      </c>
      <c r="G116" s="23">
        <v>137.66</v>
      </c>
      <c r="H116" s="23">
        <v>2.2825000000000002</v>
      </c>
      <c r="I116" s="34">
        <v>8.3282931940409224</v>
      </c>
      <c r="J116" s="34">
        <v>2.6704824536807368</v>
      </c>
      <c r="K116" s="34">
        <v>0</v>
      </c>
      <c r="L116" s="34">
        <v>4.0963000000000003</v>
      </c>
      <c r="M116" s="23">
        <v>0.71970000000000001</v>
      </c>
      <c r="N116" s="23">
        <v>2.4148999999999998</v>
      </c>
      <c r="O116" s="34">
        <v>17.155313</v>
      </c>
      <c r="P116" s="34">
        <v>58.383211409148004</v>
      </c>
      <c r="Q116" s="23">
        <v>29.878399999999999</v>
      </c>
      <c r="R116" s="23">
        <v>0</v>
      </c>
      <c r="S116" s="23">
        <v>2.0165380000000002</v>
      </c>
      <c r="U116" s="1"/>
      <c r="V116" s="1"/>
      <c r="W116" s="1"/>
      <c r="X116" s="1"/>
      <c r="Y116" s="1"/>
      <c r="Z116" s="1"/>
      <c r="AA116" s="1"/>
      <c r="AB116" s="37"/>
      <c r="AC116" s="37"/>
      <c r="AD116" s="1"/>
      <c r="AE116" s="1"/>
    </row>
    <row r="117" spans="1:31" x14ac:dyDescent="0.3">
      <c r="A117" t="s">
        <v>618</v>
      </c>
      <c r="B117" t="s">
        <v>176</v>
      </c>
      <c r="C117" s="39">
        <v>8.0342000000000002</v>
      </c>
      <c r="D117" s="34">
        <v>2.4722</v>
      </c>
      <c r="E117" s="23">
        <v>17.486000000000001</v>
      </c>
      <c r="F117" s="23">
        <v>2.1960000000000002</v>
      </c>
      <c r="G117" s="23">
        <v>127.83499999999999</v>
      </c>
      <c r="H117" s="23">
        <v>-7.8779000000000003</v>
      </c>
      <c r="I117" s="34">
        <v>2.8892058576148996</v>
      </c>
      <c r="J117" s="34">
        <v>1.2121479705700717</v>
      </c>
      <c r="K117" s="34">
        <v>88.997790721028323</v>
      </c>
      <c r="L117" s="34">
        <v>2.4588000000000001</v>
      </c>
      <c r="M117" s="23">
        <v>0.35610000000000003</v>
      </c>
      <c r="N117" s="23">
        <v>3.1583999999999999</v>
      </c>
      <c r="O117" s="34">
        <v>19.50478</v>
      </c>
      <c r="P117" s="34">
        <v>52.306602159996082</v>
      </c>
      <c r="Q117" s="23">
        <v>25.4803</v>
      </c>
      <c r="R117" s="23">
        <v>0.25781799999999999</v>
      </c>
      <c r="S117" s="23">
        <v>2.6803499999999998</v>
      </c>
      <c r="U117" s="1"/>
      <c r="V117" s="1"/>
      <c r="W117" s="1"/>
      <c r="X117" s="1"/>
      <c r="Y117" s="1"/>
      <c r="Z117" s="1"/>
      <c r="AA117" s="1"/>
      <c r="AB117" s="37"/>
      <c r="AC117" s="37"/>
      <c r="AD117" s="1"/>
      <c r="AE117" s="1"/>
    </row>
    <row r="118" spans="1:31" x14ac:dyDescent="0.3">
      <c r="A118" t="s">
        <v>619</v>
      </c>
      <c r="B118" t="s">
        <v>177</v>
      </c>
      <c r="C118" s="39">
        <v>15.052199999999999</v>
      </c>
      <c r="D118" s="34">
        <v>6.1305000000000005</v>
      </c>
      <c r="E118" s="23">
        <v>17.238700000000001</v>
      </c>
      <c r="F118" s="23">
        <v>1.7842</v>
      </c>
      <c r="G118" s="23">
        <v>148.965</v>
      </c>
      <c r="H118" s="23">
        <v>18.7455</v>
      </c>
      <c r="I118" s="34">
        <v>5.0078499999999995</v>
      </c>
      <c r="J118" s="34">
        <v>0.47509999999999997</v>
      </c>
      <c r="K118" s="34">
        <v>2453.8802199221946</v>
      </c>
      <c r="L118" s="34">
        <v>0.86399999999999999</v>
      </c>
      <c r="M118" s="23">
        <v>0.65859999999999996</v>
      </c>
      <c r="N118" s="23">
        <v>5.7537000000000003</v>
      </c>
      <c r="O118" s="34">
        <v>12.874947000000001</v>
      </c>
      <c r="P118" s="34">
        <v>54.262595612870598</v>
      </c>
      <c r="Q118" s="23">
        <v>43.066699999999997</v>
      </c>
      <c r="R118" s="23">
        <v>1.7E-5</v>
      </c>
      <c r="S118" s="23">
        <v>0.63609700000000002</v>
      </c>
      <c r="U118" s="1"/>
      <c r="V118" s="1"/>
      <c r="W118" s="1"/>
      <c r="X118" s="1"/>
      <c r="Y118" s="1"/>
      <c r="Z118" s="1"/>
      <c r="AA118" s="1"/>
      <c r="AB118" s="37"/>
      <c r="AC118" s="37"/>
      <c r="AD118" s="1"/>
      <c r="AE118" s="1"/>
    </row>
    <row r="119" spans="1:31" x14ac:dyDescent="0.3">
      <c r="A119" t="s">
        <v>620</v>
      </c>
      <c r="B119" t="s">
        <v>178</v>
      </c>
      <c r="C119" s="39">
        <v>16.503699999999998</v>
      </c>
      <c r="D119" s="34">
        <v>8.5243000000000002</v>
      </c>
      <c r="E119" s="23">
        <v>10.657999999999999</v>
      </c>
      <c r="F119" s="23">
        <v>1.2990999999999999</v>
      </c>
      <c r="G119" s="23">
        <v>146.48666666666665</v>
      </c>
      <c r="H119" s="23">
        <v>-1.6186</v>
      </c>
      <c r="I119" s="34">
        <v>3.0745</v>
      </c>
      <c r="J119" s="34">
        <v>1.0963000000000001</v>
      </c>
      <c r="K119" s="34">
        <v>302.20896159371415</v>
      </c>
      <c r="L119" s="34">
        <v>1.1553</v>
      </c>
      <c r="M119" s="23">
        <v>1.022</v>
      </c>
      <c r="N119" s="23">
        <v>3.5116999999999998</v>
      </c>
      <c r="O119" s="34">
        <v>22.695084000000001</v>
      </c>
      <c r="P119" s="34">
        <v>54.201721437580566</v>
      </c>
      <c r="Q119" s="23">
        <v>25.225300000000001</v>
      </c>
      <c r="R119" s="23">
        <v>4.4580979999999997</v>
      </c>
      <c r="S119" s="23">
        <v>1.70553</v>
      </c>
      <c r="U119" s="1"/>
      <c r="V119" s="1"/>
      <c r="W119" s="1"/>
      <c r="X119" s="1"/>
      <c r="Y119" s="1"/>
      <c r="Z119" s="1"/>
      <c r="AA119" s="1"/>
      <c r="AB119" s="37"/>
      <c r="AC119" s="37"/>
      <c r="AD119" s="1"/>
      <c r="AE119" s="1"/>
    </row>
    <row r="120" spans="1:31" x14ac:dyDescent="0.3">
      <c r="A120" t="s">
        <v>621</v>
      </c>
      <c r="B120" t="s">
        <v>179</v>
      </c>
      <c r="C120" s="39">
        <v>3.9678</v>
      </c>
      <c r="D120" s="34">
        <v>1.1314000000000002</v>
      </c>
      <c r="E120" s="23">
        <v>20.676500000000001</v>
      </c>
      <c r="F120" s="23">
        <v>2.5007000000000001</v>
      </c>
      <c r="G120" s="23">
        <v>123.98499999999999</v>
      </c>
      <c r="H120" s="23">
        <v>-4.0963000000000003</v>
      </c>
      <c r="I120" s="34">
        <v>4.776452600827966</v>
      </c>
      <c r="J120" s="34">
        <v>2.618096369062251</v>
      </c>
      <c r="K120" s="34">
        <v>0</v>
      </c>
      <c r="L120" s="34">
        <v>0.98250000000000004</v>
      </c>
      <c r="M120" s="23">
        <v>0.59240000000000004</v>
      </c>
      <c r="N120" s="23">
        <v>5.1262999999999996</v>
      </c>
      <c r="O120" s="34">
        <v>16.206174000000001</v>
      </c>
      <c r="P120" s="34">
        <v>47.171180681555768</v>
      </c>
      <c r="Q120" s="23">
        <v>26.167999999999999</v>
      </c>
      <c r="R120" s="23">
        <v>0.107289</v>
      </c>
      <c r="S120" s="23">
        <v>0.69058200000000003</v>
      </c>
      <c r="U120" s="1"/>
      <c r="V120" s="1"/>
      <c r="W120" s="1"/>
      <c r="X120" s="1"/>
      <c r="Y120" s="1"/>
      <c r="Z120" s="1"/>
      <c r="AA120" s="1"/>
      <c r="AB120" s="37"/>
      <c r="AC120" s="37"/>
      <c r="AD120" s="1"/>
      <c r="AE120" s="1"/>
    </row>
    <row r="121" spans="1:31" x14ac:dyDescent="0.3">
      <c r="A121" t="s">
        <v>622</v>
      </c>
      <c r="B121" t="s">
        <v>180</v>
      </c>
      <c r="C121" s="39">
        <v>26.049600000000002</v>
      </c>
      <c r="D121" s="34">
        <v>11.4625</v>
      </c>
      <c r="E121" s="23">
        <v>14.2525</v>
      </c>
      <c r="F121" s="23">
        <v>1.4702999999999999</v>
      </c>
      <c r="G121" s="23">
        <v>238.30500000000001</v>
      </c>
      <c r="H121" s="23">
        <v>-3.4952999999999999</v>
      </c>
      <c r="I121" s="34">
        <v>1.1412285167145861</v>
      </c>
      <c r="J121" s="34">
        <v>0</v>
      </c>
      <c r="K121" s="34">
        <v>0</v>
      </c>
      <c r="L121" s="34">
        <v>6.085</v>
      </c>
      <c r="M121" s="23">
        <v>0.92969999999999997</v>
      </c>
      <c r="N121" s="23">
        <v>1.8398000000000001</v>
      </c>
      <c r="O121" s="34">
        <v>13.832661999999999</v>
      </c>
      <c r="P121" s="34">
        <v>38.244612880074222</v>
      </c>
      <c r="Q121" s="23">
        <v>20.2256</v>
      </c>
      <c r="R121" s="23">
        <v>0</v>
      </c>
      <c r="S121" s="23">
        <v>0.95482800000000001</v>
      </c>
      <c r="U121" s="1"/>
      <c r="V121" s="1"/>
      <c r="W121" s="1"/>
      <c r="X121" s="1"/>
      <c r="Y121" s="1"/>
      <c r="Z121" s="1"/>
      <c r="AA121" s="1"/>
      <c r="AB121" s="37"/>
      <c r="AC121" s="37"/>
      <c r="AD121" s="1"/>
      <c r="AE121" s="1"/>
    </row>
    <row r="122" spans="1:31" x14ac:dyDescent="0.3">
      <c r="A122" t="s">
        <v>623</v>
      </c>
      <c r="B122" t="s">
        <v>181</v>
      </c>
      <c r="C122" s="39">
        <v>2.8380000000000001</v>
      </c>
      <c r="D122" s="34">
        <v>1.0021</v>
      </c>
      <c r="E122" s="23">
        <v>19.368500000000001</v>
      </c>
      <c r="F122" s="23">
        <v>2.5200999999999998</v>
      </c>
      <c r="G122" s="23">
        <v>84.33</v>
      </c>
      <c r="H122" s="23">
        <v>-13.311299999999999</v>
      </c>
      <c r="I122" s="34">
        <v>4.776452600827966</v>
      </c>
      <c r="J122" s="34">
        <v>2.618096369062251</v>
      </c>
      <c r="K122" s="34">
        <v>0</v>
      </c>
      <c r="L122" s="34">
        <v>6.5698999999999996</v>
      </c>
      <c r="M122" s="23">
        <v>0.19450000000000001</v>
      </c>
      <c r="N122" s="23">
        <v>2.1078000000000001</v>
      </c>
      <c r="O122" s="34">
        <v>19.785530000000001</v>
      </c>
      <c r="P122" s="34">
        <v>46.029351814105176</v>
      </c>
      <c r="Q122" s="23">
        <v>17.075199999999999</v>
      </c>
      <c r="R122" s="23">
        <v>3.0409999999999999E-3</v>
      </c>
      <c r="S122" s="23">
        <v>3.4324849999999998</v>
      </c>
      <c r="U122" s="1"/>
      <c r="V122" s="1"/>
      <c r="W122" s="1"/>
      <c r="X122" s="1"/>
      <c r="Y122" s="1"/>
      <c r="Z122" s="1"/>
      <c r="AA122" s="1"/>
      <c r="AB122" s="37"/>
      <c r="AC122" s="37"/>
      <c r="AD122" s="1"/>
      <c r="AE122" s="1"/>
    </row>
    <row r="123" spans="1:31" x14ac:dyDescent="0.3">
      <c r="A123" t="s">
        <v>624</v>
      </c>
      <c r="B123" t="s">
        <v>182</v>
      </c>
      <c r="C123" s="39">
        <v>14.3795</v>
      </c>
      <c r="D123" s="34">
        <v>5.7867999999999995</v>
      </c>
      <c r="E123" s="23">
        <v>20.459</v>
      </c>
      <c r="F123" s="23">
        <v>1.9756</v>
      </c>
      <c r="G123" s="23">
        <v>140.41999999999999</v>
      </c>
      <c r="H123" s="23">
        <v>23.979299999999999</v>
      </c>
      <c r="I123" s="34">
        <v>4.776452600827966</v>
      </c>
      <c r="J123" s="34">
        <v>2.618096369062251</v>
      </c>
      <c r="K123" s="34">
        <v>0</v>
      </c>
      <c r="L123" s="34">
        <v>22.204000000000001</v>
      </c>
      <c r="M123" s="23">
        <v>0.61890000000000001</v>
      </c>
      <c r="N123" s="23">
        <v>5.9996</v>
      </c>
      <c r="O123" s="34">
        <v>8.9433729999999994</v>
      </c>
      <c r="P123" s="34">
        <v>60.256598359987613</v>
      </c>
      <c r="Q123" s="23">
        <v>41.750500000000002</v>
      </c>
      <c r="R123" s="23">
        <v>0.144813</v>
      </c>
      <c r="S123" s="23">
        <v>1.1480999999999999</v>
      </c>
      <c r="U123" s="1"/>
      <c r="V123" s="1"/>
      <c r="W123" s="1"/>
      <c r="X123" s="1"/>
      <c r="Y123" s="1"/>
      <c r="Z123" s="1"/>
      <c r="AA123" s="1"/>
      <c r="AB123" s="37"/>
      <c r="AC123" s="37"/>
      <c r="AD123" s="1"/>
      <c r="AE123" s="1"/>
    </row>
    <row r="124" spans="1:31" x14ac:dyDescent="0.3">
      <c r="A124" t="s">
        <v>625</v>
      </c>
      <c r="B124" t="s">
        <v>183</v>
      </c>
      <c r="C124" s="39">
        <v>9.1646999999999998</v>
      </c>
      <c r="D124" s="34">
        <v>3.6368999999999998</v>
      </c>
      <c r="E124" s="23">
        <v>18.201799999999999</v>
      </c>
      <c r="F124" s="23">
        <v>2.4689000000000001</v>
      </c>
      <c r="G124" s="23">
        <v>199.06</v>
      </c>
      <c r="H124" s="23">
        <v>-5.2178000000000004</v>
      </c>
      <c r="I124" s="34">
        <v>3.3082000000000003</v>
      </c>
      <c r="J124" s="34">
        <v>0.52634999999999998</v>
      </c>
      <c r="K124" s="34">
        <v>931.28868452304482</v>
      </c>
      <c r="L124" s="34">
        <v>25.349499999999999</v>
      </c>
      <c r="M124" s="23">
        <v>0.26790000000000003</v>
      </c>
      <c r="N124" s="23">
        <v>2.8073999999999999</v>
      </c>
      <c r="O124" s="34">
        <v>13.213391</v>
      </c>
      <c r="P124" s="34">
        <v>47.055440246067668</v>
      </c>
      <c r="Q124" s="23">
        <v>30.198399999999999</v>
      </c>
      <c r="R124" s="23">
        <v>1.0392999999999999E-2</v>
      </c>
      <c r="S124" s="23">
        <v>2.2327539999999999</v>
      </c>
      <c r="U124" s="1"/>
      <c r="V124" s="1"/>
      <c r="W124" s="1"/>
      <c r="X124" s="1"/>
      <c r="Y124" s="1"/>
      <c r="Z124" s="1"/>
      <c r="AA124" s="1"/>
      <c r="AB124" s="37"/>
      <c r="AC124" s="37"/>
      <c r="AD124" s="1"/>
      <c r="AE124" s="1"/>
    </row>
    <row r="125" spans="1:31" x14ac:dyDescent="0.3">
      <c r="A125" t="s">
        <v>626</v>
      </c>
      <c r="B125" t="s">
        <v>184</v>
      </c>
      <c r="C125" s="39">
        <v>6.7507999999999999</v>
      </c>
      <c r="D125" s="34">
        <v>2.8239999999999998</v>
      </c>
      <c r="E125" s="23">
        <v>17.909199999999998</v>
      </c>
      <c r="F125" s="23">
        <v>2.3759999999999999</v>
      </c>
      <c r="G125" s="23">
        <v>607.80666666666673</v>
      </c>
      <c r="H125" s="23">
        <v>0.54900000000000004</v>
      </c>
      <c r="I125" s="34">
        <v>3.4855999999999998</v>
      </c>
      <c r="J125" s="34">
        <v>1.7933000000000001</v>
      </c>
      <c r="K125" s="34">
        <v>1063.8201322177974</v>
      </c>
      <c r="L125" s="34">
        <v>7.5286999999999997</v>
      </c>
      <c r="M125" s="23">
        <v>0.44379999999999997</v>
      </c>
      <c r="N125" s="23">
        <v>2.6608000000000001</v>
      </c>
      <c r="O125" s="34">
        <v>14.830188</v>
      </c>
      <c r="P125" s="34">
        <v>44.81147266849166</v>
      </c>
      <c r="Q125" s="23">
        <v>34.962400000000002</v>
      </c>
      <c r="R125" s="23">
        <v>1.3727180000000001</v>
      </c>
      <c r="S125" s="23">
        <v>0.47515200000000002</v>
      </c>
      <c r="U125" s="1"/>
      <c r="V125" s="1"/>
      <c r="W125" s="1"/>
      <c r="X125" s="1"/>
      <c r="Y125" s="1"/>
      <c r="Z125" s="1"/>
      <c r="AA125" s="1"/>
      <c r="AB125" s="37"/>
      <c r="AC125" s="37"/>
      <c r="AD125" s="1"/>
      <c r="AE125" s="1"/>
    </row>
    <row r="126" spans="1:31" x14ac:dyDescent="0.3">
      <c r="A126" t="s">
        <v>627</v>
      </c>
      <c r="B126" t="s">
        <v>185</v>
      </c>
      <c r="C126" s="39">
        <v>4.7015000000000002</v>
      </c>
      <c r="D126" s="34">
        <v>1.1487999999999998</v>
      </c>
      <c r="E126" s="23">
        <v>20.056699999999999</v>
      </c>
      <c r="F126" s="23">
        <v>3.0295000000000001</v>
      </c>
      <c r="G126" s="23">
        <v>179.11</v>
      </c>
      <c r="H126" s="23">
        <v>-9.3489000000000004</v>
      </c>
      <c r="I126" s="34">
        <v>4.776452600827966</v>
      </c>
      <c r="J126" s="34">
        <v>2.618096369062251</v>
      </c>
      <c r="K126" s="34">
        <v>90.906486362594549</v>
      </c>
      <c r="L126" s="34">
        <v>29.790700000000001</v>
      </c>
      <c r="M126" s="23">
        <v>0.31340000000000001</v>
      </c>
      <c r="N126" s="23">
        <v>2.4855999999999998</v>
      </c>
      <c r="O126" s="34">
        <v>18.036826999999999</v>
      </c>
      <c r="P126" s="34">
        <v>44.400617011899513</v>
      </c>
      <c r="Q126" s="23">
        <v>20.272400000000001</v>
      </c>
      <c r="R126" s="23">
        <v>1.572E-3</v>
      </c>
      <c r="S126" s="23">
        <v>1.3149770000000001</v>
      </c>
      <c r="U126" s="1"/>
      <c r="V126" s="1"/>
      <c r="W126" s="1"/>
      <c r="X126" s="1"/>
      <c r="Y126" s="1"/>
      <c r="Z126" s="1"/>
      <c r="AA126" s="1"/>
      <c r="AB126" s="37"/>
      <c r="AC126" s="37"/>
      <c r="AD126" s="1"/>
      <c r="AE126" s="1"/>
    </row>
    <row r="127" spans="1:31" x14ac:dyDescent="0.3">
      <c r="A127" t="s">
        <v>628</v>
      </c>
      <c r="B127" t="s">
        <v>186</v>
      </c>
      <c r="C127" s="39">
        <v>12.1775</v>
      </c>
      <c r="D127" s="34">
        <v>5.3803000000000001</v>
      </c>
      <c r="E127" s="23">
        <v>25.549199999999999</v>
      </c>
      <c r="F127" s="23">
        <v>3.1414</v>
      </c>
      <c r="G127" s="23">
        <v>369.78499999999997</v>
      </c>
      <c r="H127" s="23">
        <v>18.124099999999999</v>
      </c>
      <c r="I127" s="34">
        <v>7.0396000000000001</v>
      </c>
      <c r="J127" s="34">
        <v>0.86814999999999998</v>
      </c>
      <c r="K127" s="34">
        <v>556.34356925735858</v>
      </c>
      <c r="L127" s="34">
        <v>1.3919999999999999</v>
      </c>
      <c r="M127" s="23">
        <v>0.73009999999999997</v>
      </c>
      <c r="N127" s="23">
        <v>5.7821999999999996</v>
      </c>
      <c r="O127" s="34">
        <v>12.482408</v>
      </c>
      <c r="P127" s="34">
        <v>51.230549527995692</v>
      </c>
      <c r="Q127" s="23">
        <v>34.640099999999997</v>
      </c>
      <c r="R127" s="23">
        <v>3.4299999999999999E-4</v>
      </c>
      <c r="S127" s="23">
        <v>0.99382800000000004</v>
      </c>
      <c r="U127" s="1"/>
      <c r="V127" s="1"/>
      <c r="W127" s="1"/>
      <c r="X127" s="1"/>
      <c r="Y127" s="1"/>
      <c r="Z127" s="1"/>
      <c r="AA127" s="1"/>
      <c r="AB127" s="37"/>
      <c r="AC127" s="37"/>
      <c r="AD127" s="1"/>
      <c r="AE127" s="1"/>
    </row>
    <row r="128" spans="1:31" x14ac:dyDescent="0.3">
      <c r="A128" t="s">
        <v>629</v>
      </c>
      <c r="B128" t="s">
        <v>187</v>
      </c>
      <c r="C128" s="39">
        <v>9.8286999999999995</v>
      </c>
      <c r="D128" s="34">
        <v>2.9676000000000009</v>
      </c>
      <c r="E128" s="23">
        <v>12.960699999999999</v>
      </c>
      <c r="F128" s="23">
        <v>1.4218</v>
      </c>
      <c r="G128" s="23">
        <v>942.18099999999993</v>
      </c>
      <c r="H128" s="23">
        <v>5.7809999999999997</v>
      </c>
      <c r="I128" s="34">
        <v>8.1842000000000006</v>
      </c>
      <c r="J128" s="34">
        <v>3.8907999999999996</v>
      </c>
      <c r="K128" s="34">
        <v>10695.260050163432</v>
      </c>
      <c r="L128" s="34">
        <v>1.9903</v>
      </c>
      <c r="M128" s="23">
        <v>0.82320000000000004</v>
      </c>
      <c r="N128" s="23">
        <v>2.9632999999999998</v>
      </c>
      <c r="O128" s="34">
        <v>7.9670269999999999</v>
      </c>
      <c r="P128" s="34">
        <v>46.164536409810317</v>
      </c>
      <c r="Q128" s="23">
        <v>44.993600000000001</v>
      </c>
      <c r="R128" s="23">
        <v>5.2986550000000001</v>
      </c>
      <c r="S128" s="23">
        <v>0.22764000000000001</v>
      </c>
      <c r="U128" s="1"/>
      <c r="V128" s="1"/>
      <c r="W128" s="1"/>
      <c r="X128" s="1"/>
      <c r="Y128" s="1"/>
      <c r="Z128" s="1"/>
      <c r="AA128" s="1"/>
      <c r="AB128" s="37"/>
      <c r="AC128" s="37"/>
      <c r="AD128" s="1"/>
      <c r="AE128" s="1"/>
    </row>
    <row r="129" spans="1:31" x14ac:dyDescent="0.3">
      <c r="A129" t="s">
        <v>630</v>
      </c>
      <c r="B129" t="s">
        <v>188</v>
      </c>
      <c r="C129" s="39">
        <v>18.528700000000001</v>
      </c>
      <c r="D129" s="34">
        <v>7.3160999999999987</v>
      </c>
      <c r="E129" s="23">
        <v>13.4056</v>
      </c>
      <c r="F129" s="23">
        <v>1.7442</v>
      </c>
      <c r="G129" s="23">
        <v>230.11799999999999</v>
      </c>
      <c r="H129" s="23">
        <v>7.0701999999999998</v>
      </c>
      <c r="I129" s="34">
        <v>4.9841499999999996</v>
      </c>
      <c r="J129" s="34">
        <v>1.0605500000000001</v>
      </c>
      <c r="K129" s="34">
        <v>2056.5417929872797</v>
      </c>
      <c r="L129" s="34">
        <v>2.3976000000000002</v>
      </c>
      <c r="M129" s="23">
        <v>0.29299999999999998</v>
      </c>
      <c r="N129" s="23">
        <v>1.9006000000000001</v>
      </c>
      <c r="O129" s="34">
        <v>9.3042840000000009</v>
      </c>
      <c r="P129" s="34">
        <v>40.376577681860518</v>
      </c>
      <c r="Q129" s="23">
        <v>56.644599999999997</v>
      </c>
      <c r="R129" s="23">
        <v>0</v>
      </c>
      <c r="S129" s="23">
        <v>1.566476</v>
      </c>
      <c r="U129" s="1"/>
      <c r="V129" s="1"/>
      <c r="W129" s="1"/>
      <c r="X129" s="1"/>
      <c r="Y129" s="1"/>
      <c r="Z129" s="1"/>
      <c r="AA129" s="1"/>
      <c r="AB129" s="37"/>
      <c r="AC129" s="37"/>
      <c r="AD129" s="1"/>
      <c r="AE129" s="1"/>
    </row>
    <row r="130" spans="1:31" x14ac:dyDescent="0.3">
      <c r="A130" t="s">
        <v>631</v>
      </c>
      <c r="B130" t="s">
        <v>189</v>
      </c>
      <c r="C130" s="39">
        <v>16.598600000000001</v>
      </c>
      <c r="D130" s="34">
        <v>7.4215999999999998</v>
      </c>
      <c r="E130" s="23">
        <v>17.716100000000001</v>
      </c>
      <c r="F130" s="23">
        <v>1.8062</v>
      </c>
      <c r="G130" s="23">
        <v>127.125</v>
      </c>
      <c r="H130" s="23">
        <v>0.45350000000000001</v>
      </c>
      <c r="I130" s="34">
        <v>4.776452600827966</v>
      </c>
      <c r="J130" s="34">
        <v>2.618096369062251</v>
      </c>
      <c r="K130" s="34">
        <v>0</v>
      </c>
      <c r="L130" s="34">
        <v>8.0970999999999993</v>
      </c>
      <c r="M130" s="23">
        <v>0.1895</v>
      </c>
      <c r="N130" s="23">
        <v>2.4032</v>
      </c>
      <c r="O130" s="34">
        <v>14.219899</v>
      </c>
      <c r="P130" s="34">
        <v>48.994005449591285</v>
      </c>
      <c r="Q130" s="23">
        <v>19.2011</v>
      </c>
      <c r="R130" s="23">
        <v>0.130941</v>
      </c>
      <c r="S130" s="23">
        <v>3.336058</v>
      </c>
      <c r="U130" s="1"/>
      <c r="V130" s="1"/>
      <c r="W130" s="1"/>
      <c r="X130" s="1"/>
      <c r="Y130" s="1"/>
      <c r="Z130" s="1"/>
      <c r="AA130" s="1"/>
      <c r="AB130" s="37"/>
      <c r="AC130" s="37"/>
      <c r="AD130" s="1"/>
      <c r="AE130" s="1"/>
    </row>
    <row r="131" spans="1:31" x14ac:dyDescent="0.3">
      <c r="A131" t="s">
        <v>632</v>
      </c>
      <c r="B131" t="s">
        <v>190</v>
      </c>
      <c r="C131" s="39">
        <v>12.024800000000001</v>
      </c>
      <c r="D131" s="34">
        <v>4.6593999999999998</v>
      </c>
      <c r="E131" s="23">
        <v>18.812899999999999</v>
      </c>
      <c r="F131" s="23">
        <v>2.0493000000000001</v>
      </c>
      <c r="G131" s="23">
        <v>86.326666666666668</v>
      </c>
      <c r="H131" s="23">
        <v>2.1855000000000002</v>
      </c>
      <c r="I131" s="34">
        <v>1.3891625445591478</v>
      </c>
      <c r="J131" s="34">
        <v>4.8454730064922458E-2</v>
      </c>
      <c r="K131" s="34">
        <v>0</v>
      </c>
      <c r="L131" s="34">
        <v>3.9990999999999999</v>
      </c>
      <c r="M131" s="23">
        <v>0.30020000000000002</v>
      </c>
      <c r="N131" s="23">
        <v>3.0148999999999999</v>
      </c>
      <c r="O131" s="34">
        <v>17.816189999999999</v>
      </c>
      <c r="P131" s="34">
        <v>54.251084663455792</v>
      </c>
      <c r="Q131" s="23">
        <v>19.8003</v>
      </c>
      <c r="R131" s="23">
        <v>0.51977799999999996</v>
      </c>
      <c r="S131" s="23">
        <v>3.4389479999999999</v>
      </c>
      <c r="U131" s="1"/>
      <c r="V131" s="1"/>
      <c r="W131" s="1"/>
      <c r="X131" s="1"/>
      <c r="Y131" s="1"/>
      <c r="Z131" s="1"/>
      <c r="AA131" s="1"/>
      <c r="AB131" s="37"/>
      <c r="AC131" s="37"/>
      <c r="AD131" s="1"/>
      <c r="AE131" s="1"/>
    </row>
    <row r="132" spans="1:31" x14ac:dyDescent="0.3">
      <c r="A132" t="s">
        <v>633</v>
      </c>
      <c r="B132" t="s">
        <v>191</v>
      </c>
      <c r="C132" s="39">
        <v>12.2521</v>
      </c>
      <c r="D132" s="34">
        <v>3.6387000000000009</v>
      </c>
      <c r="E132" s="23">
        <v>17.073499999999999</v>
      </c>
      <c r="F132" s="23">
        <v>1.7648999999999999</v>
      </c>
      <c r="G132" s="23">
        <v>308.41000000000003</v>
      </c>
      <c r="H132" s="23">
        <v>8.4126999999999992</v>
      </c>
      <c r="I132" s="34">
        <v>3.6144518248723343</v>
      </c>
      <c r="J132" s="34">
        <v>1.0042128399241892</v>
      </c>
      <c r="K132" s="34">
        <v>0</v>
      </c>
      <c r="L132" s="34">
        <v>3.1878000000000002</v>
      </c>
      <c r="M132" s="23">
        <v>1.1656</v>
      </c>
      <c r="N132" s="23">
        <v>2.8447</v>
      </c>
      <c r="O132" s="34">
        <v>14.79604</v>
      </c>
      <c r="P132" s="34">
        <v>50.25377847958493</v>
      </c>
      <c r="Q132" s="23">
        <v>30.557700000000001</v>
      </c>
      <c r="R132" s="23">
        <v>0</v>
      </c>
      <c r="S132" s="23">
        <v>4.4814059999999998</v>
      </c>
      <c r="U132" s="1"/>
      <c r="V132" s="1"/>
      <c r="W132" s="1"/>
      <c r="X132" s="1"/>
      <c r="Y132" s="1"/>
      <c r="Z132" s="1"/>
      <c r="AA132" s="1"/>
      <c r="AB132" s="37"/>
      <c r="AC132" s="37"/>
      <c r="AD132" s="1"/>
      <c r="AE132" s="1"/>
    </row>
    <row r="133" spans="1:31" x14ac:dyDescent="0.3">
      <c r="A133" t="s">
        <v>634</v>
      </c>
      <c r="B133" t="s">
        <v>192</v>
      </c>
      <c r="C133" s="39">
        <v>15.794700000000001</v>
      </c>
      <c r="D133" s="34">
        <v>6.9631999999999996</v>
      </c>
      <c r="E133" s="23">
        <v>17.9619</v>
      </c>
      <c r="F133" s="23">
        <v>2.7000999999999999</v>
      </c>
      <c r="G133" s="23">
        <v>159.97</v>
      </c>
      <c r="H133" s="23">
        <v>-4.7976999999999999</v>
      </c>
      <c r="I133" s="34">
        <v>4.2677101443454841</v>
      </c>
      <c r="J133" s="34">
        <v>1.2429126637781991</v>
      </c>
      <c r="K133" s="34">
        <v>400.92303880066908</v>
      </c>
      <c r="L133" s="34">
        <v>1.9689000000000001</v>
      </c>
      <c r="M133" s="23">
        <v>0.35120000000000001</v>
      </c>
      <c r="N133" s="23">
        <v>2.2107999999999999</v>
      </c>
      <c r="O133" s="34">
        <v>12.306899</v>
      </c>
      <c r="P133" s="34">
        <v>52.641786445777669</v>
      </c>
      <c r="Q133" s="23">
        <v>35.511499999999998</v>
      </c>
      <c r="R133" s="23">
        <v>0</v>
      </c>
      <c r="S133" s="23">
        <v>3.8113730000000001</v>
      </c>
      <c r="U133" s="1"/>
      <c r="V133" s="1"/>
      <c r="W133" s="1"/>
      <c r="X133" s="1"/>
      <c r="Y133" s="1"/>
      <c r="Z133" s="1"/>
      <c r="AA133" s="1"/>
      <c r="AB133" s="37"/>
      <c r="AC133" s="37"/>
      <c r="AD133" s="1"/>
      <c r="AE133" s="1"/>
    </row>
    <row r="134" spans="1:31" x14ac:dyDescent="0.3">
      <c r="A134" t="s">
        <v>635</v>
      </c>
      <c r="B134" t="s">
        <v>193</v>
      </c>
      <c r="C134" s="39">
        <v>2.5028000000000001</v>
      </c>
      <c r="D134" s="34">
        <v>0.78710000000000002</v>
      </c>
      <c r="E134" s="23">
        <v>18.992599999999999</v>
      </c>
      <c r="F134" s="23">
        <v>2.5497999999999998</v>
      </c>
      <c r="G134" s="23">
        <v>35.53</v>
      </c>
      <c r="H134" s="23">
        <v>0.54190000000000005</v>
      </c>
      <c r="I134" s="34">
        <v>3.8585500000000001</v>
      </c>
      <c r="J134" s="34">
        <v>1.9512499999999999</v>
      </c>
      <c r="K134" s="34">
        <v>552.07156410173639</v>
      </c>
      <c r="L134" s="34">
        <v>5.4645999999999999</v>
      </c>
      <c r="M134" s="23">
        <v>0.56299999999999994</v>
      </c>
      <c r="N134" s="23">
        <v>2.6274999999999999</v>
      </c>
      <c r="O134" s="34">
        <v>14.133246</v>
      </c>
      <c r="P134" s="34">
        <v>56.400885132316404</v>
      </c>
      <c r="Q134" s="23">
        <v>20.975200000000001</v>
      </c>
      <c r="R134" s="23">
        <v>8.3379999999999999E-3</v>
      </c>
      <c r="S134" s="23">
        <v>0.97941</v>
      </c>
      <c r="U134" s="1"/>
      <c r="V134" s="1"/>
      <c r="W134" s="1"/>
      <c r="X134" s="1"/>
      <c r="Y134" s="1"/>
      <c r="Z134" s="1"/>
      <c r="AA134" s="1"/>
      <c r="AB134" s="37"/>
      <c r="AC134" s="37"/>
      <c r="AD134" s="1"/>
      <c r="AE134" s="1"/>
    </row>
    <row r="135" spans="1:31" x14ac:dyDescent="0.3">
      <c r="A135" t="s">
        <v>636</v>
      </c>
      <c r="B135" t="s">
        <v>194</v>
      </c>
      <c r="C135" s="39">
        <v>14.8239</v>
      </c>
      <c r="D135" s="34">
        <v>6.3051999999999992</v>
      </c>
      <c r="E135" s="23">
        <v>15.1494</v>
      </c>
      <c r="F135" s="23">
        <v>1.7224999999999999</v>
      </c>
      <c r="G135" s="23">
        <v>426.77250000000004</v>
      </c>
      <c r="H135" s="23">
        <v>11.923400000000001</v>
      </c>
      <c r="I135" s="34">
        <v>6.2038500000000001</v>
      </c>
      <c r="J135" s="34">
        <v>3.0913500000000003</v>
      </c>
      <c r="K135" s="34">
        <v>0</v>
      </c>
      <c r="L135" s="34">
        <v>7.8705999999999996</v>
      </c>
      <c r="M135" s="23">
        <v>0.95750000000000002</v>
      </c>
      <c r="N135" s="23">
        <v>2.0571000000000002</v>
      </c>
      <c r="O135" s="34">
        <v>12.770783</v>
      </c>
      <c r="P135" s="34">
        <v>38.486725769213962</v>
      </c>
      <c r="Q135" s="23">
        <v>30.9649</v>
      </c>
      <c r="R135" s="23">
        <v>1.526E-3</v>
      </c>
      <c r="S135" s="23">
        <v>0.64905000000000002</v>
      </c>
      <c r="U135" s="1"/>
      <c r="V135" s="1"/>
      <c r="W135" s="1"/>
      <c r="X135" s="1"/>
      <c r="Y135" s="1"/>
      <c r="Z135" s="1"/>
      <c r="AA135" s="1"/>
      <c r="AB135" s="37"/>
      <c r="AC135" s="37"/>
      <c r="AD135" s="1"/>
      <c r="AE135" s="1"/>
    </row>
    <row r="136" spans="1:31" x14ac:dyDescent="0.3">
      <c r="A136" t="s">
        <v>637</v>
      </c>
      <c r="B136" t="s">
        <v>195</v>
      </c>
      <c r="C136" s="39">
        <v>9.3849999999999998</v>
      </c>
      <c r="D136" s="34">
        <v>1.3803000000000001</v>
      </c>
      <c r="E136" s="23">
        <v>17.236899999999999</v>
      </c>
      <c r="F136" s="23">
        <v>1.7383999999999999</v>
      </c>
      <c r="G136" s="23">
        <v>279.92</v>
      </c>
      <c r="H136" s="23">
        <v>6.6748000000000003</v>
      </c>
      <c r="I136" s="34">
        <v>3.3872499999999999</v>
      </c>
      <c r="J136" s="34">
        <v>3.4411499999999999</v>
      </c>
      <c r="K136" s="34">
        <v>0</v>
      </c>
      <c r="L136" s="34">
        <v>1.4217</v>
      </c>
      <c r="M136" s="23">
        <v>0.49220000000000003</v>
      </c>
      <c r="N136" s="23">
        <v>6.2089999999999996</v>
      </c>
      <c r="O136" s="34">
        <v>12.329915</v>
      </c>
      <c r="P136" s="34">
        <v>47.496611318197225</v>
      </c>
      <c r="Q136" s="23">
        <v>26.8184</v>
      </c>
      <c r="R136" s="23">
        <v>0.55367999999999995</v>
      </c>
      <c r="S136" s="23">
        <v>0.29160399999999997</v>
      </c>
      <c r="U136" s="1"/>
      <c r="V136" s="1"/>
      <c r="W136" s="1"/>
      <c r="X136" s="1"/>
      <c r="Y136" s="1"/>
      <c r="Z136" s="1"/>
      <c r="AA136" s="1"/>
      <c r="AB136" s="37"/>
      <c r="AC136" s="37"/>
      <c r="AD136" s="1"/>
      <c r="AE136" s="1"/>
    </row>
    <row r="137" spans="1:31" x14ac:dyDescent="0.3">
      <c r="A137" t="s">
        <v>638</v>
      </c>
      <c r="B137" t="s">
        <v>196</v>
      </c>
      <c r="C137" s="39">
        <v>4.2350000000000003</v>
      </c>
      <c r="D137" s="34">
        <v>1.8487999999999998</v>
      </c>
      <c r="E137" s="23">
        <v>16.5608</v>
      </c>
      <c r="F137" s="23">
        <v>2.0941999999999998</v>
      </c>
      <c r="G137" s="23">
        <v>114.075</v>
      </c>
      <c r="H137" s="23">
        <v>3.5377999999999998</v>
      </c>
      <c r="I137" s="34">
        <v>6.7683499999999999</v>
      </c>
      <c r="J137" s="34">
        <v>0.68890000000000007</v>
      </c>
      <c r="K137" s="34">
        <v>280.27675506465323</v>
      </c>
      <c r="L137" s="34">
        <v>7.4305000000000003</v>
      </c>
      <c r="M137" s="23">
        <v>0.3579</v>
      </c>
      <c r="N137" s="23">
        <v>2.2496</v>
      </c>
      <c r="O137" s="34">
        <v>12.978045</v>
      </c>
      <c r="P137" s="34">
        <v>52.634675642762339</v>
      </c>
      <c r="Q137" s="23">
        <v>31.0215</v>
      </c>
      <c r="R137" s="23">
        <v>1.4352E-2</v>
      </c>
      <c r="S137" s="23">
        <v>2.8605800000000001</v>
      </c>
      <c r="U137" s="1"/>
      <c r="V137" s="1"/>
      <c r="W137" s="1"/>
      <c r="X137" s="1"/>
      <c r="Y137" s="1"/>
      <c r="Z137" s="1"/>
      <c r="AA137" s="1"/>
      <c r="AB137" s="37"/>
      <c r="AC137" s="37"/>
      <c r="AD137" s="1"/>
      <c r="AE137" s="1"/>
    </row>
    <row r="138" spans="1:31" x14ac:dyDescent="0.3">
      <c r="A138" t="s">
        <v>639</v>
      </c>
      <c r="B138" t="s">
        <v>197</v>
      </c>
      <c r="C138" s="39">
        <v>52.137</v>
      </c>
      <c r="D138" s="34">
        <v>26.728899999999999</v>
      </c>
      <c r="E138" s="23">
        <v>12.9901</v>
      </c>
      <c r="F138" s="23">
        <v>1.7904</v>
      </c>
      <c r="G138" s="23">
        <v>43.39</v>
      </c>
      <c r="H138" s="23">
        <v>-9.9602000000000004</v>
      </c>
      <c r="I138" s="34">
        <v>4.1542826513753592</v>
      </c>
      <c r="J138" s="34">
        <v>0.18065152686385996</v>
      </c>
      <c r="K138" s="34">
        <v>36.562226732003495</v>
      </c>
      <c r="L138" s="34">
        <v>75.331900000000005</v>
      </c>
      <c r="M138" s="23">
        <v>0.307</v>
      </c>
      <c r="N138" s="23">
        <v>2.3378999999999999</v>
      </c>
      <c r="O138" s="34">
        <v>23.149467000000001</v>
      </c>
      <c r="P138" s="34">
        <v>52.713646802852651</v>
      </c>
      <c r="Q138" s="23">
        <v>17.025400000000001</v>
      </c>
      <c r="R138" s="23">
        <v>2.3184179999999999</v>
      </c>
      <c r="S138" s="23">
        <v>14.902851</v>
      </c>
      <c r="U138" s="1"/>
      <c r="V138" s="1"/>
      <c r="W138" s="1"/>
      <c r="X138" s="1"/>
      <c r="Y138" s="1"/>
      <c r="Z138" s="1"/>
      <c r="AA138" s="1"/>
      <c r="AB138" s="37"/>
      <c r="AC138" s="37"/>
      <c r="AD138" s="1"/>
      <c r="AE138" s="1"/>
    </row>
    <row r="139" spans="1:31" x14ac:dyDescent="0.3">
      <c r="A139" t="s">
        <v>640</v>
      </c>
      <c r="B139" t="s">
        <v>198</v>
      </c>
      <c r="C139" s="39">
        <v>4.2747000000000002</v>
      </c>
      <c r="D139" s="34">
        <v>1.6258999999999999</v>
      </c>
      <c r="E139" s="23">
        <v>14.3256</v>
      </c>
      <c r="F139" s="23">
        <v>1.5535000000000001</v>
      </c>
      <c r="G139" s="23">
        <v>108.87666666666667</v>
      </c>
      <c r="H139" s="23">
        <v>14.869400000000001</v>
      </c>
      <c r="I139" s="34">
        <v>2.2871083356789579</v>
      </c>
      <c r="J139" s="34">
        <v>0.46907437794143281</v>
      </c>
      <c r="K139" s="34">
        <v>0</v>
      </c>
      <c r="L139" s="34">
        <v>3.2964000000000002</v>
      </c>
      <c r="M139" s="23">
        <v>0.19289999999999999</v>
      </c>
      <c r="N139" s="23">
        <v>2.9037999999999999</v>
      </c>
      <c r="O139" s="34">
        <v>13.931820999999999</v>
      </c>
      <c r="P139" s="34">
        <v>46.998772060770953</v>
      </c>
      <c r="Q139" s="23">
        <v>27.659800000000001</v>
      </c>
      <c r="R139" s="23">
        <v>2.3695000000000001E-2</v>
      </c>
      <c r="S139" s="23">
        <v>2.2159089999999999</v>
      </c>
      <c r="U139" s="1"/>
      <c r="V139" s="1"/>
      <c r="W139" s="1"/>
      <c r="X139" s="1"/>
      <c r="Y139" s="1"/>
      <c r="Z139" s="1"/>
      <c r="AA139" s="1"/>
      <c r="AB139" s="37"/>
      <c r="AC139" s="37"/>
      <c r="AD139" s="1"/>
      <c r="AE139" s="1"/>
    </row>
    <row r="140" spans="1:31" x14ac:dyDescent="0.3">
      <c r="A140" t="s">
        <v>641</v>
      </c>
      <c r="B140" t="s">
        <v>199</v>
      </c>
      <c r="C140" s="39">
        <v>22.278700000000001</v>
      </c>
      <c r="D140" s="34">
        <v>10.273000000000001</v>
      </c>
      <c r="E140" s="23">
        <v>14.727399999999999</v>
      </c>
      <c r="F140" s="23">
        <v>1.9653</v>
      </c>
      <c r="G140" s="23">
        <v>445.5</v>
      </c>
      <c r="H140" s="23">
        <v>-1.1575</v>
      </c>
      <c r="I140" s="34">
        <v>3.7918000000000003</v>
      </c>
      <c r="J140" s="34">
        <v>8.43E-2</v>
      </c>
      <c r="K140" s="34">
        <v>0</v>
      </c>
      <c r="L140" s="34">
        <v>10.5312</v>
      </c>
      <c r="M140" s="23">
        <v>0.1174</v>
      </c>
      <c r="N140" s="23">
        <v>1.3557999999999999</v>
      </c>
      <c r="O140" s="34">
        <v>11.854117</v>
      </c>
      <c r="P140" s="34">
        <v>44.649399973209576</v>
      </c>
      <c r="Q140" s="23">
        <v>13.430899999999999</v>
      </c>
      <c r="R140" s="23">
        <v>7.6150000000000002E-3</v>
      </c>
      <c r="S140" s="23">
        <v>1.0275879999999999</v>
      </c>
      <c r="U140" s="1"/>
      <c r="V140" s="1"/>
      <c r="W140" s="1"/>
      <c r="X140" s="1"/>
      <c r="Y140" s="1"/>
      <c r="Z140" s="1"/>
      <c r="AA140" s="1"/>
      <c r="AB140" s="37"/>
      <c r="AC140" s="37"/>
      <c r="AD140" s="1"/>
      <c r="AE140" s="1"/>
    </row>
    <row r="141" spans="1:31" x14ac:dyDescent="0.3">
      <c r="A141" t="s">
        <v>642</v>
      </c>
      <c r="B141" t="s">
        <v>200</v>
      </c>
      <c r="C141" s="39">
        <v>1.9531000000000001</v>
      </c>
      <c r="D141" s="34">
        <v>0.31469999999999998</v>
      </c>
      <c r="E141" s="23">
        <v>19.032599999999999</v>
      </c>
      <c r="F141" s="23">
        <v>2.7103999999999999</v>
      </c>
      <c r="G141" s="23">
        <v>204.87</v>
      </c>
      <c r="H141" s="23">
        <v>-8.6495999999999995</v>
      </c>
      <c r="I141" s="34">
        <v>4.776452600827966</v>
      </c>
      <c r="J141" s="34">
        <v>2.618096369062251</v>
      </c>
      <c r="K141" s="34">
        <v>1674.4012153725639</v>
      </c>
      <c r="L141" s="34">
        <v>3.1265000000000001</v>
      </c>
      <c r="M141" s="23">
        <v>0.61799999999999999</v>
      </c>
      <c r="N141" s="23">
        <v>3.1877</v>
      </c>
      <c r="O141" s="34">
        <v>12.417482</v>
      </c>
      <c r="P141" s="34">
        <v>53.659875367279064</v>
      </c>
      <c r="Q141" s="23">
        <v>27.9223</v>
      </c>
      <c r="R141" s="23">
        <v>1.905789</v>
      </c>
      <c r="S141" s="23">
        <v>0.58343299999999998</v>
      </c>
      <c r="U141" s="1"/>
      <c r="V141" s="1"/>
      <c r="W141" s="1"/>
      <c r="X141" s="1"/>
      <c r="Y141" s="1"/>
      <c r="Z141" s="1"/>
      <c r="AA141" s="1"/>
      <c r="AB141" s="37"/>
      <c r="AC141" s="37"/>
      <c r="AD141" s="1"/>
      <c r="AE141" s="1"/>
    </row>
    <row r="142" spans="1:31" x14ac:dyDescent="0.3">
      <c r="A142" t="s">
        <v>643</v>
      </c>
      <c r="B142" t="s">
        <v>201</v>
      </c>
      <c r="C142" s="39">
        <v>17.694099999999999</v>
      </c>
      <c r="D142" s="34">
        <v>7.9690000000000003</v>
      </c>
      <c r="E142" s="23">
        <v>12.3369</v>
      </c>
      <c r="F142" s="23">
        <v>1.6400999999999999</v>
      </c>
      <c r="G142" s="23">
        <v>414.89500000000004</v>
      </c>
      <c r="H142" s="23">
        <v>-8.0856999999999992</v>
      </c>
      <c r="I142" s="34">
        <v>3.6271500000000003</v>
      </c>
      <c r="J142" s="34">
        <v>1.3435999999999999</v>
      </c>
      <c r="K142" s="34">
        <v>1898.7408240524248</v>
      </c>
      <c r="L142" s="34">
        <v>71.704999999999998</v>
      </c>
      <c r="M142" s="23">
        <v>0.38369999999999999</v>
      </c>
      <c r="N142" s="23">
        <v>3.3037999999999998</v>
      </c>
      <c r="O142" s="34">
        <v>20.644024000000002</v>
      </c>
      <c r="P142" s="34">
        <v>46.807915708130501</v>
      </c>
      <c r="Q142" s="23">
        <v>28.1633</v>
      </c>
      <c r="R142" s="23">
        <v>8.5070000000000007E-3</v>
      </c>
      <c r="S142" s="23">
        <v>0.20336799999999999</v>
      </c>
      <c r="U142" s="1"/>
      <c r="V142" s="1"/>
      <c r="W142" s="1"/>
      <c r="X142" s="1"/>
      <c r="Y142" s="1"/>
      <c r="Z142" s="1"/>
      <c r="AA142" s="1"/>
      <c r="AB142" s="37"/>
      <c r="AC142" s="37"/>
      <c r="AD142" s="1"/>
      <c r="AE142" s="1"/>
    </row>
    <row r="143" spans="1:31" x14ac:dyDescent="0.3">
      <c r="A143" t="s">
        <v>644</v>
      </c>
      <c r="B143" t="s">
        <v>202</v>
      </c>
      <c r="C143" s="39">
        <v>6.0928000000000004</v>
      </c>
      <c r="D143" s="34">
        <v>2.0463999999999998</v>
      </c>
      <c r="E143" s="23">
        <v>16.3385</v>
      </c>
      <c r="F143" s="23">
        <v>2.3864000000000001</v>
      </c>
      <c r="G143" s="23">
        <v>57.68</v>
      </c>
      <c r="H143" s="23">
        <v>-14.3874</v>
      </c>
      <c r="I143" s="34">
        <v>4.776452600827966</v>
      </c>
      <c r="J143" s="34">
        <v>2.618096369062251</v>
      </c>
      <c r="K143" s="34">
        <v>0</v>
      </c>
      <c r="L143" s="34">
        <v>0</v>
      </c>
      <c r="M143" s="23">
        <v>0.66379999999999995</v>
      </c>
      <c r="N143" s="23">
        <v>1.3509</v>
      </c>
      <c r="O143" s="34">
        <v>16.594757999999999</v>
      </c>
      <c r="P143" s="34">
        <v>59.341641194450979</v>
      </c>
      <c r="Q143" s="23">
        <v>13.097899999999999</v>
      </c>
      <c r="R143" s="23">
        <v>39.771048</v>
      </c>
      <c r="S143" s="23">
        <v>1.1796359999999999</v>
      </c>
      <c r="U143" s="1"/>
      <c r="V143" s="1"/>
      <c r="W143" s="1"/>
      <c r="X143" s="1"/>
      <c r="Y143" s="1"/>
      <c r="Z143" s="1"/>
      <c r="AA143" s="1"/>
      <c r="AB143" s="37"/>
      <c r="AC143" s="37"/>
      <c r="AD143" s="1"/>
      <c r="AE143" s="1"/>
    </row>
    <row r="144" spans="1:31" x14ac:dyDescent="0.3">
      <c r="A144" t="s">
        <v>645</v>
      </c>
      <c r="B144" t="s">
        <v>203</v>
      </c>
      <c r="C144" s="39">
        <v>3.6444000000000001</v>
      </c>
      <c r="D144" s="34">
        <v>1.5148999999999997</v>
      </c>
      <c r="E144" s="23">
        <v>18.008099999999999</v>
      </c>
      <c r="F144" s="23">
        <v>2.5550000000000002</v>
      </c>
      <c r="G144" s="23">
        <v>337.52</v>
      </c>
      <c r="H144" s="23">
        <v>-10.1457</v>
      </c>
      <c r="I144" s="34">
        <v>3.3912500000000003</v>
      </c>
      <c r="J144" s="34">
        <v>1.9903500000000001</v>
      </c>
      <c r="K144" s="34">
        <v>350.44346672253653</v>
      </c>
      <c r="L144" s="34">
        <v>9.1484000000000005</v>
      </c>
      <c r="M144" s="23">
        <v>0.42230000000000001</v>
      </c>
      <c r="N144" s="23">
        <v>2.6126</v>
      </c>
      <c r="O144" s="34">
        <v>15.498751</v>
      </c>
      <c r="P144" s="34">
        <v>50.167720744959645</v>
      </c>
      <c r="Q144" s="23">
        <v>31.3263</v>
      </c>
      <c r="R144" s="23">
        <v>0.17316899999999999</v>
      </c>
      <c r="S144" s="23">
        <v>0.67427300000000001</v>
      </c>
      <c r="U144" s="1"/>
      <c r="V144" s="1"/>
      <c r="W144" s="1"/>
      <c r="X144" s="1"/>
      <c r="Y144" s="1"/>
      <c r="Z144" s="1"/>
      <c r="AA144" s="1"/>
      <c r="AB144" s="37"/>
      <c r="AC144" s="37"/>
      <c r="AD144" s="1"/>
      <c r="AE144" s="1"/>
    </row>
    <row r="145" spans="1:31" x14ac:dyDescent="0.3">
      <c r="A145" t="s">
        <v>646</v>
      </c>
      <c r="B145" t="s">
        <v>204</v>
      </c>
      <c r="C145" s="39">
        <v>1.3689</v>
      </c>
      <c r="D145" s="34">
        <v>0.59899999999999998</v>
      </c>
      <c r="E145" s="23">
        <v>19.387699999999999</v>
      </c>
      <c r="F145" s="23">
        <v>2.2039</v>
      </c>
      <c r="G145" s="23">
        <v>83.91</v>
      </c>
      <c r="H145" s="23">
        <v>8.7782999999999998</v>
      </c>
      <c r="I145" s="34">
        <v>6.1206499999999995</v>
      </c>
      <c r="J145" s="34">
        <v>3.0083500000000001</v>
      </c>
      <c r="K145" s="34">
        <v>1493.1917146763399</v>
      </c>
      <c r="L145" s="34">
        <v>2.1892</v>
      </c>
      <c r="M145" s="23">
        <v>0.26879999999999998</v>
      </c>
      <c r="N145" s="23">
        <v>3.6419999999999999</v>
      </c>
      <c r="O145" s="34">
        <v>18.547008999999999</v>
      </c>
      <c r="P145" s="34">
        <v>65.080137926630698</v>
      </c>
      <c r="Q145" s="23">
        <v>36.7697</v>
      </c>
      <c r="R145" s="23">
        <v>0</v>
      </c>
      <c r="S145" s="23">
        <v>1.510697</v>
      </c>
      <c r="U145" s="1"/>
      <c r="V145" s="1"/>
      <c r="W145" s="1"/>
      <c r="X145" s="1"/>
      <c r="Y145" s="1"/>
      <c r="Z145" s="1"/>
      <c r="AA145" s="1"/>
      <c r="AB145" s="37"/>
      <c r="AC145" s="37"/>
      <c r="AD145" s="1"/>
      <c r="AE145" s="1"/>
    </row>
    <row r="146" spans="1:31" x14ac:dyDescent="0.3">
      <c r="A146" t="s">
        <v>647</v>
      </c>
      <c r="B146" t="s">
        <v>205</v>
      </c>
      <c r="C146" s="39">
        <v>8.6453000000000007</v>
      </c>
      <c r="D146" s="34">
        <v>3.2087999999999997</v>
      </c>
      <c r="E146" s="23">
        <v>17.2666</v>
      </c>
      <c r="F146" s="23">
        <v>2.2599</v>
      </c>
      <c r="G146" s="23">
        <v>276.6225</v>
      </c>
      <c r="H146" s="23">
        <v>-2.2246000000000001</v>
      </c>
      <c r="I146" s="34">
        <v>2.4238499999999998</v>
      </c>
      <c r="J146" s="34">
        <v>0.85440000000000005</v>
      </c>
      <c r="K146" s="34">
        <v>727.26521584379918</v>
      </c>
      <c r="L146" s="34">
        <v>22.0688</v>
      </c>
      <c r="M146" s="23">
        <v>0.32929999999999998</v>
      </c>
      <c r="N146" s="23">
        <v>2.605</v>
      </c>
      <c r="O146" s="34">
        <v>13.541352</v>
      </c>
      <c r="P146" s="34">
        <v>47.380955726349214</v>
      </c>
      <c r="Q146" s="23">
        <v>24.306799999999999</v>
      </c>
      <c r="R146" s="23">
        <v>0.14616899999999999</v>
      </c>
      <c r="S146" s="23">
        <v>0.82398899999999997</v>
      </c>
      <c r="U146" s="1"/>
      <c r="V146" s="1"/>
      <c r="W146" s="1"/>
      <c r="X146" s="1"/>
      <c r="Y146" s="1"/>
      <c r="Z146" s="1"/>
      <c r="AA146" s="1"/>
      <c r="AB146" s="37"/>
      <c r="AC146" s="37"/>
      <c r="AD146" s="1"/>
      <c r="AE146" s="1"/>
    </row>
    <row r="147" spans="1:31" x14ac:dyDescent="0.3">
      <c r="A147" t="s">
        <v>648</v>
      </c>
      <c r="B147" t="s">
        <v>206</v>
      </c>
      <c r="C147" s="39">
        <v>8.9343000000000004</v>
      </c>
      <c r="D147" s="34">
        <v>3.4818999999999996</v>
      </c>
      <c r="E147" s="23">
        <v>11.6264</v>
      </c>
      <c r="F147" s="23">
        <v>1.1970000000000001</v>
      </c>
      <c r="G147" s="23">
        <v>327.85</v>
      </c>
      <c r="H147" s="23">
        <v>-1.6437999999999999</v>
      </c>
      <c r="I147" s="34">
        <v>3.4303500000000002</v>
      </c>
      <c r="J147" s="34">
        <v>0.60860000000000003</v>
      </c>
      <c r="K147" s="34">
        <v>607.08251742470827</v>
      </c>
      <c r="L147" s="34">
        <v>1.4060999999999999</v>
      </c>
      <c r="M147" s="23">
        <v>0.37309999999999999</v>
      </c>
      <c r="N147" s="23">
        <v>3.0407999999999999</v>
      </c>
      <c r="O147" s="34">
        <v>17.398948000000001</v>
      </c>
      <c r="P147" s="34">
        <v>44.177475227583983</v>
      </c>
      <c r="Q147" s="23">
        <v>22.121600000000001</v>
      </c>
      <c r="R147" s="23">
        <v>8.7000000000000001E-5</v>
      </c>
      <c r="S147" s="23">
        <v>0.60408399999999995</v>
      </c>
      <c r="U147" s="1"/>
      <c r="V147" s="1"/>
      <c r="W147" s="1"/>
      <c r="X147" s="1"/>
      <c r="Y147" s="1"/>
      <c r="Z147" s="1"/>
      <c r="AA147" s="1"/>
      <c r="AB147" s="37"/>
      <c r="AC147" s="37"/>
      <c r="AD147" s="1"/>
      <c r="AE147" s="1"/>
    </row>
    <row r="148" spans="1:31" x14ac:dyDescent="0.3">
      <c r="A148" t="s">
        <v>649</v>
      </c>
      <c r="B148" t="s">
        <v>207</v>
      </c>
      <c r="C148" s="39">
        <v>4.2333999999999996</v>
      </c>
      <c r="D148" s="34">
        <v>1.6203999999999998</v>
      </c>
      <c r="E148" s="23">
        <v>10.352600000000001</v>
      </c>
      <c r="F148" s="23">
        <v>0.70609999999999995</v>
      </c>
      <c r="G148" s="23">
        <v>13.2</v>
      </c>
      <c r="H148" s="23">
        <v>-21.9754</v>
      </c>
      <c r="I148" s="34">
        <v>3.97295</v>
      </c>
      <c r="J148" s="34">
        <v>0.73164999999999991</v>
      </c>
      <c r="K148" s="34">
        <v>5549.9994948015074</v>
      </c>
      <c r="L148" s="34">
        <v>0.10970000000000001</v>
      </c>
      <c r="M148" s="23">
        <v>0.82199999999999995</v>
      </c>
      <c r="N148" s="23">
        <v>2.2534999999999998</v>
      </c>
      <c r="O148" s="34">
        <v>8.1001539999999999</v>
      </c>
      <c r="P148" s="34">
        <v>62.241613618482226</v>
      </c>
      <c r="Q148" s="23">
        <v>15.032299999999999</v>
      </c>
      <c r="R148" s="23">
        <v>0.87200800000000001</v>
      </c>
      <c r="S148" s="23">
        <v>0.842947</v>
      </c>
      <c r="U148" s="1"/>
      <c r="V148" s="1"/>
      <c r="W148" s="1"/>
      <c r="X148" s="1"/>
      <c r="Y148" s="1"/>
      <c r="Z148" s="1"/>
      <c r="AA148" s="1"/>
      <c r="AB148" s="37"/>
      <c r="AC148" s="37"/>
      <c r="AD148" s="1"/>
      <c r="AE148" s="1"/>
    </row>
    <row r="149" spans="1:31" x14ac:dyDescent="0.3">
      <c r="A149" t="s">
        <v>650</v>
      </c>
      <c r="B149" t="s">
        <v>208</v>
      </c>
      <c r="C149" s="39">
        <v>24.225999999999999</v>
      </c>
      <c r="D149" s="34">
        <v>9.0241000000000007</v>
      </c>
      <c r="E149" s="23">
        <v>14.8886</v>
      </c>
      <c r="F149" s="23">
        <v>1.7888999999999999</v>
      </c>
      <c r="G149" s="23">
        <v>22.48</v>
      </c>
      <c r="H149" s="23">
        <v>-13.9125</v>
      </c>
      <c r="I149" s="34">
        <v>3.8964938836258827</v>
      </c>
      <c r="J149" s="34">
        <v>0.2349378788510009</v>
      </c>
      <c r="K149" s="34">
        <v>0</v>
      </c>
      <c r="L149" s="34">
        <v>1.6836</v>
      </c>
      <c r="M149" s="23">
        <v>0.2109</v>
      </c>
      <c r="N149" s="23">
        <v>1.6060000000000001</v>
      </c>
      <c r="O149" s="34">
        <v>24.414878999999999</v>
      </c>
      <c r="P149" s="34">
        <v>56.106457714131317</v>
      </c>
      <c r="Q149" s="23">
        <v>8.9549000000000003</v>
      </c>
      <c r="R149" s="23">
        <v>39.938901999999999</v>
      </c>
      <c r="S149" s="23">
        <v>1.722969</v>
      </c>
      <c r="U149" s="1"/>
      <c r="V149" s="1"/>
      <c r="W149" s="1"/>
      <c r="X149" s="1"/>
      <c r="Y149" s="1"/>
      <c r="Z149" s="1"/>
      <c r="AA149" s="1"/>
      <c r="AB149" s="37"/>
      <c r="AC149" s="37"/>
      <c r="AD149" s="1"/>
      <c r="AE149" s="1"/>
    </row>
    <row r="150" spans="1:31" x14ac:dyDescent="0.3">
      <c r="A150" t="s">
        <v>651</v>
      </c>
      <c r="B150" t="s">
        <v>209</v>
      </c>
      <c r="C150" s="39">
        <v>14.9384</v>
      </c>
      <c r="D150" s="34">
        <v>5.3742000000000001</v>
      </c>
      <c r="E150" s="23">
        <v>12.3642</v>
      </c>
      <c r="F150" s="23">
        <v>1.9189000000000001</v>
      </c>
      <c r="G150" s="23">
        <v>82.254999999999995</v>
      </c>
      <c r="H150" s="23">
        <v>2.3085</v>
      </c>
      <c r="I150" s="34">
        <v>4.2797999999999998</v>
      </c>
      <c r="J150" s="34">
        <v>0.84000000000000008</v>
      </c>
      <c r="K150" s="34">
        <v>1750.3778450407583</v>
      </c>
      <c r="L150" s="34">
        <v>3.2786</v>
      </c>
      <c r="M150" s="23">
        <v>0.40129999999999999</v>
      </c>
      <c r="N150" s="23">
        <v>2.2223999999999999</v>
      </c>
      <c r="O150" s="34">
        <v>11.22179</v>
      </c>
      <c r="P150" s="34">
        <v>50.590650168580545</v>
      </c>
      <c r="Q150" s="23">
        <v>36.963099999999997</v>
      </c>
      <c r="R150" s="23">
        <v>2.9979999999999998E-3</v>
      </c>
      <c r="S150" s="23">
        <v>1.799461</v>
      </c>
      <c r="U150" s="1"/>
      <c r="V150" s="1"/>
      <c r="W150" s="1"/>
      <c r="X150" s="1"/>
      <c r="Y150" s="1"/>
      <c r="Z150" s="1"/>
      <c r="AA150" s="1"/>
      <c r="AB150" s="37"/>
      <c r="AC150" s="37"/>
      <c r="AD150" s="1"/>
      <c r="AE150" s="1"/>
    </row>
    <row r="151" spans="1:31" x14ac:dyDescent="0.3">
      <c r="A151" t="s">
        <v>652</v>
      </c>
      <c r="B151" t="s">
        <v>210</v>
      </c>
      <c r="C151" s="39">
        <v>21.232099999999999</v>
      </c>
      <c r="D151" s="34">
        <v>11.0396</v>
      </c>
      <c r="E151" s="23">
        <v>12.958</v>
      </c>
      <c r="F151" s="23">
        <v>1.4483999999999999</v>
      </c>
      <c r="G151" s="23">
        <v>161.38750000000002</v>
      </c>
      <c r="H151" s="23">
        <v>10.341100000000001</v>
      </c>
      <c r="I151" s="34">
        <v>4.3296999999999999</v>
      </c>
      <c r="J151" s="34">
        <v>0.30995</v>
      </c>
      <c r="K151" s="34">
        <v>1382.4226774085457</v>
      </c>
      <c r="L151" s="34">
        <v>2.52</v>
      </c>
      <c r="M151" s="23">
        <v>0.38329999999999997</v>
      </c>
      <c r="N151" s="23">
        <v>2.5503999999999998</v>
      </c>
      <c r="O151" s="34">
        <v>12.452843</v>
      </c>
      <c r="P151" s="34">
        <v>39.319665505358245</v>
      </c>
      <c r="Q151" s="23">
        <v>38.2179</v>
      </c>
      <c r="R151" s="23">
        <v>4.4567000000000002E-2</v>
      </c>
      <c r="S151" s="23">
        <v>1.7575270000000001</v>
      </c>
      <c r="U151" s="1"/>
      <c r="V151" s="1"/>
      <c r="W151" s="1"/>
      <c r="X151" s="1"/>
      <c r="Y151" s="1"/>
      <c r="Z151" s="1"/>
      <c r="AA151" s="1"/>
      <c r="AB151" s="37"/>
      <c r="AC151" s="37"/>
      <c r="AD151" s="1"/>
      <c r="AE151" s="1"/>
    </row>
    <row r="152" spans="1:31" x14ac:dyDescent="0.3">
      <c r="A152" t="s">
        <v>653</v>
      </c>
      <c r="B152" t="s">
        <v>211</v>
      </c>
      <c r="C152" s="39">
        <v>20.888500000000001</v>
      </c>
      <c r="D152" s="34">
        <v>8.8950999999999976</v>
      </c>
      <c r="E152" s="23">
        <v>12.527799999999999</v>
      </c>
      <c r="F152" s="23">
        <v>1.1465000000000001</v>
      </c>
      <c r="G152" s="23">
        <v>7.71</v>
      </c>
      <c r="H152" s="23">
        <v>6.2446000000000002</v>
      </c>
      <c r="I152" s="34">
        <v>3.9490499999999997</v>
      </c>
      <c r="J152" s="34">
        <v>1.5451999999999999</v>
      </c>
      <c r="K152" s="34">
        <v>2677.2648998277959</v>
      </c>
      <c r="L152" s="34">
        <v>0.97360000000000002</v>
      </c>
      <c r="M152" s="23">
        <v>12.5891</v>
      </c>
      <c r="N152" s="23">
        <v>8.8021999999999991</v>
      </c>
      <c r="O152" s="34">
        <v>15.687627000000001</v>
      </c>
      <c r="P152" s="34">
        <v>52.605727766712427</v>
      </c>
      <c r="Q152" s="23">
        <v>19.648</v>
      </c>
      <c r="R152" s="23">
        <v>4.8329999999999996E-3</v>
      </c>
      <c r="S152" s="23">
        <v>2.6815030000000002</v>
      </c>
      <c r="U152" s="1"/>
      <c r="V152" s="1"/>
      <c r="W152" s="1"/>
      <c r="X152" s="1"/>
      <c r="Y152" s="1"/>
      <c r="Z152" s="1"/>
      <c r="AA152" s="1"/>
      <c r="AB152" s="37"/>
      <c r="AC152" s="37"/>
      <c r="AD152" s="1"/>
      <c r="AE152" s="1"/>
    </row>
    <row r="153" spans="1:31" x14ac:dyDescent="0.3">
      <c r="A153" t="s">
        <v>654</v>
      </c>
      <c r="B153" t="s">
        <v>212</v>
      </c>
      <c r="C153" s="39">
        <v>8.6789000000000005</v>
      </c>
      <c r="D153" s="34">
        <v>1.9733000000000001</v>
      </c>
      <c r="E153" s="23">
        <v>17.491499999999998</v>
      </c>
      <c r="F153" s="23">
        <v>2.1819999999999999</v>
      </c>
      <c r="G153" s="23">
        <v>637.09</v>
      </c>
      <c r="H153" s="23">
        <v>-2.5670999999999999</v>
      </c>
      <c r="I153" s="34">
        <v>3.0788000000000002</v>
      </c>
      <c r="J153" s="34">
        <v>1.6048499999999999</v>
      </c>
      <c r="K153" s="34">
        <v>888.9557917088564</v>
      </c>
      <c r="L153" s="34">
        <v>3.5602</v>
      </c>
      <c r="M153" s="23">
        <v>0.37990000000000002</v>
      </c>
      <c r="N153" s="23">
        <v>2.4849999999999999</v>
      </c>
      <c r="O153" s="34">
        <v>18.780563999999998</v>
      </c>
      <c r="P153" s="34">
        <v>53.523611400041602</v>
      </c>
      <c r="Q153" s="23">
        <v>33.887</v>
      </c>
      <c r="R153" s="23">
        <v>1.7730000000000001E-3</v>
      </c>
      <c r="S153" s="23">
        <v>0.45307900000000001</v>
      </c>
      <c r="U153" s="1"/>
      <c r="V153" s="1"/>
      <c r="W153" s="1"/>
      <c r="X153" s="1"/>
      <c r="Y153" s="1"/>
      <c r="Z153" s="1"/>
      <c r="AA153" s="1"/>
      <c r="AB153" s="37"/>
      <c r="AC153" s="37"/>
      <c r="AD153" s="1"/>
      <c r="AE153" s="1"/>
    </row>
    <row r="154" spans="1:31" x14ac:dyDescent="0.3">
      <c r="A154" t="s">
        <v>655</v>
      </c>
      <c r="B154" t="s">
        <v>213</v>
      </c>
      <c r="C154" s="39">
        <v>20.613800000000001</v>
      </c>
      <c r="D154" s="34">
        <v>7.5302999999999995</v>
      </c>
      <c r="E154" s="23">
        <v>17.630600000000001</v>
      </c>
      <c r="F154" s="23">
        <v>1.7771999999999999</v>
      </c>
      <c r="G154" s="23">
        <v>145.79500000000002</v>
      </c>
      <c r="H154" s="23">
        <v>-3.1164999999999998</v>
      </c>
      <c r="I154" s="34">
        <v>3.4312504480630874</v>
      </c>
      <c r="J154" s="34">
        <v>0.25733090363914835</v>
      </c>
      <c r="K154" s="34">
        <v>216.29968628178042</v>
      </c>
      <c r="L154" s="34">
        <v>7.3936999999999999</v>
      </c>
      <c r="M154" s="23">
        <v>0.39119999999999999</v>
      </c>
      <c r="N154" s="23">
        <v>3.8879000000000001</v>
      </c>
      <c r="O154" s="34">
        <v>19.869878</v>
      </c>
      <c r="P154" s="34">
        <v>46.056897390176687</v>
      </c>
      <c r="Q154" s="23">
        <v>25.3979</v>
      </c>
      <c r="R154" s="23">
        <v>0</v>
      </c>
      <c r="S154" s="23">
        <v>0.71669300000000002</v>
      </c>
      <c r="U154" s="1"/>
      <c r="V154" s="1"/>
      <c r="W154" s="1"/>
      <c r="X154" s="1"/>
      <c r="Y154" s="1"/>
      <c r="Z154" s="1"/>
      <c r="AA154" s="1"/>
      <c r="AB154" s="37"/>
      <c r="AC154" s="37"/>
      <c r="AD154" s="1"/>
      <c r="AE154" s="1"/>
    </row>
    <row r="155" spans="1:31" x14ac:dyDescent="0.3">
      <c r="A155" t="s">
        <v>656</v>
      </c>
      <c r="B155" t="s">
        <v>214</v>
      </c>
      <c r="C155" s="39">
        <v>14.624599999999999</v>
      </c>
      <c r="D155" s="34">
        <v>6.0676000000000005</v>
      </c>
      <c r="E155" s="23">
        <v>19.969799999999999</v>
      </c>
      <c r="F155" s="23">
        <v>2.2905000000000002</v>
      </c>
      <c r="G155" s="23">
        <v>116.04499999999999</v>
      </c>
      <c r="H155" s="23">
        <v>3.6650999999999998</v>
      </c>
      <c r="I155" s="34">
        <v>4.776452600827966</v>
      </c>
      <c r="J155" s="34">
        <v>2.618096369062251</v>
      </c>
      <c r="K155" s="34">
        <v>41.610884205805</v>
      </c>
      <c r="L155" s="34">
        <v>4.8827999999999996</v>
      </c>
      <c r="M155" s="23">
        <v>0.31540000000000001</v>
      </c>
      <c r="N155" s="23">
        <v>2.9931999999999999</v>
      </c>
      <c r="O155" s="34">
        <v>12.912882</v>
      </c>
      <c r="P155" s="34">
        <v>49.603430688844014</v>
      </c>
      <c r="Q155" s="23">
        <v>20.172499999999999</v>
      </c>
      <c r="R155" s="23">
        <v>0.24882299999999999</v>
      </c>
      <c r="S155" s="23">
        <v>2.6278380000000001</v>
      </c>
      <c r="U155" s="1"/>
      <c r="V155" s="1"/>
      <c r="W155" s="1"/>
      <c r="X155" s="1"/>
      <c r="Y155" s="1"/>
      <c r="Z155" s="1"/>
      <c r="AA155" s="1"/>
      <c r="AB155" s="37"/>
      <c r="AC155" s="37"/>
      <c r="AD155" s="1"/>
      <c r="AE155" s="1"/>
    </row>
    <row r="156" spans="1:31" x14ac:dyDescent="0.3">
      <c r="A156" t="s">
        <v>657</v>
      </c>
      <c r="B156" t="s">
        <v>215</v>
      </c>
      <c r="C156" s="39">
        <v>5.5221</v>
      </c>
      <c r="D156" s="34">
        <v>2.0056000000000003</v>
      </c>
      <c r="E156" s="23">
        <v>18.527000000000001</v>
      </c>
      <c r="F156" s="23">
        <v>2.6320000000000001</v>
      </c>
      <c r="G156" s="23">
        <v>143.69999999999999</v>
      </c>
      <c r="H156" s="23">
        <v>4.2815000000000003</v>
      </c>
      <c r="I156" s="34">
        <v>5.1063710210493998</v>
      </c>
      <c r="J156" s="34">
        <v>0.34803476368029662</v>
      </c>
      <c r="K156" s="34">
        <v>0</v>
      </c>
      <c r="L156" s="34">
        <v>12.8782</v>
      </c>
      <c r="M156" s="23">
        <v>0.2873</v>
      </c>
      <c r="N156" s="23">
        <v>1.7318</v>
      </c>
      <c r="O156" s="34">
        <v>10.939285999999999</v>
      </c>
      <c r="P156" s="34">
        <v>51.905305058311413</v>
      </c>
      <c r="Q156" s="23">
        <v>24.8508</v>
      </c>
      <c r="R156" s="23">
        <v>1.03E-4</v>
      </c>
      <c r="S156" s="23">
        <v>2.76492</v>
      </c>
      <c r="U156" s="1"/>
      <c r="V156" s="1"/>
      <c r="W156" s="1"/>
      <c r="X156" s="1"/>
      <c r="Y156" s="1"/>
      <c r="Z156" s="1"/>
      <c r="AA156" s="1"/>
      <c r="AB156" s="37"/>
      <c r="AC156" s="37"/>
      <c r="AD156" s="1"/>
      <c r="AE156" s="1"/>
    </row>
    <row r="157" spans="1:31" x14ac:dyDescent="0.3">
      <c r="A157" t="s">
        <v>658</v>
      </c>
      <c r="B157" t="s">
        <v>216</v>
      </c>
      <c r="C157" s="39">
        <v>3.9702999999999999</v>
      </c>
      <c r="D157" s="34">
        <v>1.2878999999999998</v>
      </c>
      <c r="E157" s="23">
        <v>15.667</v>
      </c>
      <c r="F157" s="23">
        <v>1.7584</v>
      </c>
      <c r="G157" s="23">
        <v>137.47999999999999</v>
      </c>
      <c r="H157" s="23">
        <v>14.5297</v>
      </c>
      <c r="I157" s="34">
        <v>9.1565499999999993</v>
      </c>
      <c r="J157" s="34">
        <v>1.1859</v>
      </c>
      <c r="K157" s="34">
        <v>7.240712317199117</v>
      </c>
      <c r="L157" s="34">
        <v>5.2588999999999997</v>
      </c>
      <c r="M157" s="23">
        <v>0.49009999999999998</v>
      </c>
      <c r="N157" s="23">
        <v>4.2760999999999996</v>
      </c>
      <c r="O157" s="34">
        <v>10.936738999999999</v>
      </c>
      <c r="P157" s="34">
        <v>58.202963528252091</v>
      </c>
      <c r="Q157" s="23">
        <v>35.333100000000002</v>
      </c>
      <c r="R157" s="23">
        <v>0.31474600000000003</v>
      </c>
      <c r="S157" s="23">
        <v>0.70831200000000005</v>
      </c>
      <c r="U157" s="1"/>
      <c r="V157" s="1"/>
      <c r="W157" s="1"/>
      <c r="X157" s="1"/>
      <c r="Y157" s="1"/>
      <c r="Z157" s="1"/>
      <c r="AA157" s="1"/>
      <c r="AB157" s="37"/>
      <c r="AC157" s="37"/>
      <c r="AD157" s="1"/>
      <c r="AE157" s="1"/>
    </row>
    <row r="158" spans="1:31" x14ac:dyDescent="0.3">
      <c r="A158" t="s">
        <v>659</v>
      </c>
      <c r="B158" t="s">
        <v>217</v>
      </c>
      <c r="C158" s="39">
        <v>10.3467</v>
      </c>
      <c r="D158" s="34">
        <v>4.2040000000000006</v>
      </c>
      <c r="E158" s="23">
        <v>16.945</v>
      </c>
      <c r="F158" s="23">
        <v>1.877</v>
      </c>
      <c r="G158" s="23">
        <v>110.02250000000001</v>
      </c>
      <c r="H158" s="23">
        <v>-0.80320000000000003</v>
      </c>
      <c r="I158" s="34">
        <v>2.2355390760471545</v>
      </c>
      <c r="J158" s="34">
        <v>0.49015056033495114</v>
      </c>
      <c r="K158" s="34">
        <v>308.06749835292118</v>
      </c>
      <c r="L158" s="34">
        <v>3.9981</v>
      </c>
      <c r="M158" s="23">
        <v>0.2402</v>
      </c>
      <c r="N158" s="23">
        <v>2.3288000000000002</v>
      </c>
      <c r="O158" s="34">
        <v>17.410091000000001</v>
      </c>
      <c r="P158" s="34">
        <v>46.908645410467521</v>
      </c>
      <c r="Q158" s="23">
        <v>24.927399999999999</v>
      </c>
      <c r="R158" s="23">
        <v>1.8422350000000001</v>
      </c>
      <c r="S158" s="23">
        <v>2.3114789999999998</v>
      </c>
      <c r="U158" s="1"/>
      <c r="V158" s="1"/>
      <c r="W158" s="1"/>
      <c r="X158" s="1"/>
      <c r="Y158" s="1"/>
      <c r="Z158" s="1"/>
      <c r="AA158" s="1"/>
      <c r="AB158" s="37"/>
      <c r="AC158" s="37"/>
      <c r="AD158" s="1"/>
      <c r="AE158" s="1"/>
    </row>
    <row r="159" spans="1:31" x14ac:dyDescent="0.3">
      <c r="A159" t="s">
        <v>660</v>
      </c>
      <c r="B159" t="s">
        <v>218</v>
      </c>
      <c r="C159" s="39">
        <v>8.8707999999999991</v>
      </c>
      <c r="D159" s="34">
        <v>3.4605000000000006</v>
      </c>
      <c r="E159" s="23">
        <v>15.097099999999999</v>
      </c>
      <c r="F159" s="23">
        <v>1.9618</v>
      </c>
      <c r="G159" s="23">
        <v>251.71</v>
      </c>
      <c r="H159" s="23">
        <v>2.1659999999999999</v>
      </c>
      <c r="I159" s="34">
        <v>3.73055</v>
      </c>
      <c r="J159" s="34">
        <v>0.49214999999999998</v>
      </c>
      <c r="K159" s="34">
        <v>850.09974156309772</v>
      </c>
      <c r="L159" s="34">
        <v>5.9739000000000004</v>
      </c>
      <c r="M159" s="23">
        <v>0.39229999999999998</v>
      </c>
      <c r="N159" s="23">
        <v>2.5314999999999999</v>
      </c>
      <c r="O159" s="34">
        <v>12.373351</v>
      </c>
      <c r="P159" s="34">
        <v>50.209951872177413</v>
      </c>
      <c r="Q159" s="23">
        <v>29.2578</v>
      </c>
      <c r="R159" s="23">
        <v>4.7000000000000002E-3</v>
      </c>
      <c r="S159" s="23">
        <v>1.2922689999999999</v>
      </c>
      <c r="U159" s="1"/>
      <c r="V159" s="1"/>
      <c r="W159" s="1"/>
      <c r="X159" s="1"/>
      <c r="Y159" s="1"/>
      <c r="Z159" s="1"/>
      <c r="AA159" s="1"/>
      <c r="AB159" s="37"/>
      <c r="AC159" s="37"/>
      <c r="AD159" s="1"/>
      <c r="AE159" s="1"/>
    </row>
    <row r="160" spans="1:31" x14ac:dyDescent="0.3">
      <c r="A160" t="s">
        <v>661</v>
      </c>
      <c r="B160" t="s">
        <v>219</v>
      </c>
      <c r="C160" s="39">
        <v>15.0966</v>
      </c>
      <c r="D160" s="34">
        <v>6.639899999999999</v>
      </c>
      <c r="E160" s="23">
        <v>12.3104</v>
      </c>
      <c r="F160" s="23">
        <v>1.5944</v>
      </c>
      <c r="G160" s="23">
        <v>167.69</v>
      </c>
      <c r="H160" s="23">
        <v>-1.0172000000000001</v>
      </c>
      <c r="I160" s="34">
        <v>3.6046</v>
      </c>
      <c r="J160" s="34">
        <v>1.0177999999999998</v>
      </c>
      <c r="K160" s="34">
        <v>858.34473049074825</v>
      </c>
      <c r="L160" s="34">
        <v>4.5735999999999999</v>
      </c>
      <c r="M160" s="23">
        <v>0.3256</v>
      </c>
      <c r="N160" s="23">
        <v>2.6166</v>
      </c>
      <c r="O160" s="34">
        <v>21.497406999999999</v>
      </c>
      <c r="P160" s="34">
        <v>53.468386713188245</v>
      </c>
      <c r="Q160" s="23">
        <v>29.6814</v>
      </c>
      <c r="R160" s="23">
        <v>0.35766199999999998</v>
      </c>
      <c r="S160" s="23">
        <v>10.112596</v>
      </c>
      <c r="U160" s="1"/>
      <c r="V160" s="1"/>
      <c r="W160" s="1"/>
      <c r="X160" s="1"/>
      <c r="Y160" s="1"/>
      <c r="Z160" s="1"/>
      <c r="AA160" s="1"/>
      <c r="AB160" s="37"/>
      <c r="AC160" s="37"/>
      <c r="AD160" s="1"/>
      <c r="AE160" s="1"/>
    </row>
    <row r="161" spans="1:31" x14ac:dyDescent="0.3">
      <c r="A161" t="s">
        <v>662</v>
      </c>
      <c r="B161" t="s">
        <v>220</v>
      </c>
      <c r="C161" s="39">
        <v>18.872</v>
      </c>
      <c r="D161" s="34">
        <v>8.0172999999999988</v>
      </c>
      <c r="E161" s="23">
        <v>18.991099999999999</v>
      </c>
      <c r="F161" s="23">
        <v>1.9325000000000001</v>
      </c>
      <c r="G161" s="23">
        <v>191.16</v>
      </c>
      <c r="H161" s="23">
        <v>-1.5007999999999999</v>
      </c>
      <c r="I161" s="34">
        <v>4.776452600827966</v>
      </c>
      <c r="J161" s="34">
        <v>2.618096369062251</v>
      </c>
      <c r="K161" s="34">
        <v>0</v>
      </c>
      <c r="L161" s="34">
        <v>0.90939999999999999</v>
      </c>
      <c r="M161" s="23">
        <v>0.33560000000000001</v>
      </c>
      <c r="N161" s="23">
        <v>3.1560000000000001</v>
      </c>
      <c r="O161" s="34">
        <v>17.153281</v>
      </c>
      <c r="P161" s="34">
        <v>50.739443471492507</v>
      </c>
      <c r="Q161" s="23">
        <v>23.1297</v>
      </c>
      <c r="R161" s="23">
        <v>0.110266</v>
      </c>
      <c r="S161" s="23">
        <v>1.6082810000000001</v>
      </c>
      <c r="U161" s="1"/>
      <c r="V161" s="1"/>
      <c r="W161" s="1"/>
      <c r="X161" s="1"/>
      <c r="Y161" s="1"/>
      <c r="Z161" s="1"/>
      <c r="AA161" s="1"/>
      <c r="AB161" s="37"/>
      <c r="AC161" s="37"/>
      <c r="AD161" s="1"/>
      <c r="AE161" s="1"/>
    </row>
    <row r="162" spans="1:31" x14ac:dyDescent="0.3">
      <c r="A162" t="s">
        <v>663</v>
      </c>
      <c r="B162" t="s">
        <v>221</v>
      </c>
      <c r="C162" s="39">
        <v>27.1325</v>
      </c>
      <c r="D162" s="34">
        <v>8.9139999999999997</v>
      </c>
      <c r="E162" s="23">
        <v>14.9381</v>
      </c>
      <c r="F162" s="23">
        <v>1.5704</v>
      </c>
      <c r="G162" s="23">
        <v>520.5</v>
      </c>
      <c r="H162" s="23">
        <v>6.9664000000000001</v>
      </c>
      <c r="I162" s="34">
        <v>4.18</v>
      </c>
      <c r="J162" s="34">
        <v>0.22854999999999998</v>
      </c>
      <c r="K162" s="34">
        <v>0</v>
      </c>
      <c r="L162" s="34">
        <v>7.0118</v>
      </c>
      <c r="M162" s="23">
        <v>0.504</v>
      </c>
      <c r="N162" s="23">
        <v>3.1634000000000002</v>
      </c>
      <c r="O162" s="34">
        <v>13.53581</v>
      </c>
      <c r="P162" s="34">
        <v>42.720766909663809</v>
      </c>
      <c r="Q162" s="23">
        <v>22.4421</v>
      </c>
      <c r="R162" s="23">
        <v>0</v>
      </c>
      <c r="S162" s="23">
        <v>0.74663000000000002</v>
      </c>
      <c r="U162" s="1"/>
      <c r="V162" s="1"/>
      <c r="W162" s="1"/>
      <c r="X162" s="1"/>
      <c r="Y162" s="1"/>
      <c r="Z162" s="1"/>
      <c r="AA162" s="1"/>
      <c r="AB162" s="37"/>
      <c r="AC162" s="37"/>
      <c r="AD162" s="1"/>
      <c r="AE162" s="1"/>
    </row>
    <row r="163" spans="1:31" x14ac:dyDescent="0.3">
      <c r="A163" t="s">
        <v>664</v>
      </c>
      <c r="B163" t="s">
        <v>222</v>
      </c>
      <c r="C163" s="39">
        <v>14.1851</v>
      </c>
      <c r="D163" s="34">
        <v>6.2839999999999998</v>
      </c>
      <c r="E163" s="23">
        <v>14.48</v>
      </c>
      <c r="F163" s="23">
        <v>1.7699</v>
      </c>
      <c r="G163" s="23">
        <v>180.30500000000001</v>
      </c>
      <c r="H163" s="23">
        <v>4.0259999999999998</v>
      </c>
      <c r="I163" s="34">
        <v>5.0817499999999995</v>
      </c>
      <c r="J163" s="34">
        <v>3.0565499999999997</v>
      </c>
      <c r="K163" s="34">
        <v>811.74621459203649</v>
      </c>
      <c r="L163" s="34">
        <v>1.9695</v>
      </c>
      <c r="M163" s="23">
        <v>1.1428</v>
      </c>
      <c r="N163" s="23">
        <v>3.734</v>
      </c>
      <c r="O163" s="34">
        <v>20.018211000000001</v>
      </c>
      <c r="P163" s="34">
        <v>48.497154219225067</v>
      </c>
      <c r="Q163" s="23">
        <v>33.364699999999999</v>
      </c>
      <c r="R163" s="23">
        <v>6.8399999999999997E-3</v>
      </c>
      <c r="S163" s="23">
        <v>1.5792269999999999</v>
      </c>
      <c r="U163" s="1"/>
      <c r="V163" s="1"/>
      <c r="W163" s="1"/>
      <c r="X163" s="1"/>
      <c r="Y163" s="1"/>
      <c r="Z163" s="1"/>
      <c r="AA163" s="1"/>
      <c r="AB163" s="37"/>
      <c r="AC163" s="37"/>
      <c r="AD163" s="1"/>
      <c r="AE163" s="1"/>
    </row>
    <row r="164" spans="1:31" x14ac:dyDescent="0.3">
      <c r="A164" t="s">
        <v>665</v>
      </c>
      <c r="B164" t="s">
        <v>223</v>
      </c>
      <c r="C164" s="39">
        <v>4.6597999999999997</v>
      </c>
      <c r="D164" s="34">
        <v>1.5735999999999999</v>
      </c>
      <c r="E164" s="23">
        <v>20.331499999999998</v>
      </c>
      <c r="F164" s="23">
        <v>2.6013000000000002</v>
      </c>
      <c r="G164" s="23">
        <v>198.6</v>
      </c>
      <c r="H164" s="23">
        <v>5.0358000000000001</v>
      </c>
      <c r="I164" s="34">
        <v>3.1760000342554751</v>
      </c>
      <c r="J164" s="34">
        <v>0.28826733601349808</v>
      </c>
      <c r="K164" s="34">
        <v>0</v>
      </c>
      <c r="L164" s="34">
        <v>1.54</v>
      </c>
      <c r="M164" s="23">
        <v>0.68269999999999997</v>
      </c>
      <c r="N164" s="23">
        <v>4.5102000000000002</v>
      </c>
      <c r="O164" s="34">
        <v>7.3252930000000003</v>
      </c>
      <c r="P164" s="34">
        <v>51.733439904086318</v>
      </c>
      <c r="Q164" s="23">
        <v>19.918500000000002</v>
      </c>
      <c r="R164" s="23">
        <v>6.0821E-2</v>
      </c>
      <c r="S164" s="23">
        <v>3.2198760000000002</v>
      </c>
      <c r="U164" s="1"/>
      <c r="V164" s="1"/>
      <c r="W164" s="1"/>
      <c r="X164" s="1"/>
      <c r="Y164" s="1"/>
      <c r="Z164" s="1"/>
      <c r="AA164" s="1"/>
      <c r="AB164" s="37"/>
      <c r="AC164" s="37"/>
      <c r="AD164" s="1"/>
      <c r="AE164" s="1"/>
    </row>
    <row r="165" spans="1:31" x14ac:dyDescent="0.3">
      <c r="A165" t="s">
        <v>666</v>
      </c>
      <c r="B165" t="s">
        <v>224</v>
      </c>
      <c r="C165" s="39">
        <v>4.4347000000000003</v>
      </c>
      <c r="D165" s="34">
        <v>0.91910000000000025</v>
      </c>
      <c r="E165" s="23">
        <v>20.886299999999999</v>
      </c>
      <c r="F165" s="23">
        <v>2.6114000000000002</v>
      </c>
      <c r="G165" s="23">
        <v>73.694999999999993</v>
      </c>
      <c r="H165" s="23">
        <v>-1.8009999999999999</v>
      </c>
      <c r="I165" s="34">
        <v>3.7822292577597842</v>
      </c>
      <c r="J165" s="34">
        <v>1.3571397307001796</v>
      </c>
      <c r="K165" s="34">
        <v>0</v>
      </c>
      <c r="L165" s="34">
        <v>3.4062000000000001</v>
      </c>
      <c r="M165" s="23">
        <v>0.46</v>
      </c>
      <c r="N165" s="23">
        <v>6.6016000000000004</v>
      </c>
      <c r="O165" s="34">
        <v>10.757972000000001</v>
      </c>
      <c r="P165" s="34">
        <v>53.823795683041887</v>
      </c>
      <c r="Q165" s="23">
        <v>33.198900000000002</v>
      </c>
      <c r="R165" s="23">
        <v>3.9020000000000001E-3</v>
      </c>
      <c r="S165" s="23">
        <v>1.3577220000000001</v>
      </c>
      <c r="U165" s="1"/>
      <c r="V165" s="1"/>
      <c r="W165" s="1"/>
      <c r="X165" s="1"/>
      <c r="Y165" s="1"/>
      <c r="Z165" s="1"/>
      <c r="AA165" s="1"/>
      <c r="AB165" s="37"/>
      <c r="AC165" s="37"/>
      <c r="AD165" s="1"/>
      <c r="AE165" s="1"/>
    </row>
    <row r="166" spans="1:31" x14ac:dyDescent="0.3">
      <c r="A166" t="s">
        <v>667</v>
      </c>
      <c r="B166" t="s">
        <v>225</v>
      </c>
      <c r="C166" s="39">
        <v>18.906700000000001</v>
      </c>
      <c r="D166" s="34">
        <v>6.9892000000000021</v>
      </c>
      <c r="E166" s="23">
        <v>16.444700000000001</v>
      </c>
      <c r="F166" s="23">
        <v>1.7941</v>
      </c>
      <c r="G166" s="23">
        <v>222.63</v>
      </c>
      <c r="H166" s="23">
        <v>-2.3126000000000002</v>
      </c>
      <c r="I166" s="34">
        <v>1.7435483719788984</v>
      </c>
      <c r="J166" s="34">
        <v>0.4137965709156195</v>
      </c>
      <c r="K166" s="34">
        <v>0</v>
      </c>
      <c r="L166" s="34">
        <v>2.7888000000000002</v>
      </c>
      <c r="M166" s="23">
        <v>0.45950000000000002</v>
      </c>
      <c r="N166" s="23">
        <v>2.5057999999999998</v>
      </c>
      <c r="O166" s="34">
        <v>22.522725999999999</v>
      </c>
      <c r="P166" s="34">
        <v>47.262315198971542</v>
      </c>
      <c r="Q166" s="23">
        <v>19.673400000000001</v>
      </c>
      <c r="R166" s="23">
        <v>4.9399999999999997E-4</v>
      </c>
      <c r="S166" s="23">
        <v>2.1796660000000001</v>
      </c>
      <c r="U166" s="1"/>
      <c r="V166" s="1"/>
      <c r="W166" s="1"/>
      <c r="X166" s="1"/>
      <c r="Y166" s="1"/>
      <c r="Z166" s="1"/>
      <c r="AA166" s="1"/>
      <c r="AB166" s="37"/>
      <c r="AC166" s="37"/>
      <c r="AD166" s="1"/>
      <c r="AE166" s="1"/>
    </row>
    <row r="167" spans="1:31" x14ac:dyDescent="0.3">
      <c r="A167" t="s">
        <v>668</v>
      </c>
      <c r="B167" t="s">
        <v>226</v>
      </c>
      <c r="C167" s="39">
        <v>8.6872000000000007</v>
      </c>
      <c r="D167" s="34">
        <v>3.0932000000000004</v>
      </c>
      <c r="E167" s="23">
        <v>14.530900000000001</v>
      </c>
      <c r="F167" s="23">
        <v>1.8653999999999999</v>
      </c>
      <c r="G167" s="23">
        <v>373.86</v>
      </c>
      <c r="H167" s="23">
        <v>1.6025</v>
      </c>
      <c r="I167" s="34">
        <v>4.0418000000000003</v>
      </c>
      <c r="J167" s="34">
        <v>1.2088000000000001</v>
      </c>
      <c r="K167" s="34">
        <v>1525.519330842852</v>
      </c>
      <c r="L167" s="34">
        <v>8.8194999999999997</v>
      </c>
      <c r="M167" s="23">
        <v>0.31030000000000002</v>
      </c>
      <c r="N167" s="23">
        <v>2.2993000000000001</v>
      </c>
      <c r="O167" s="34">
        <v>9.9561109999999999</v>
      </c>
      <c r="P167" s="34">
        <v>50.230382788294634</v>
      </c>
      <c r="Q167" s="23">
        <v>28.3809</v>
      </c>
      <c r="R167" s="23">
        <v>3.5943999999999997E-2</v>
      </c>
      <c r="S167" s="23">
        <v>0.78484600000000004</v>
      </c>
      <c r="U167" s="1"/>
      <c r="V167" s="1"/>
      <c r="W167" s="1"/>
      <c r="X167" s="1"/>
      <c r="Y167" s="1"/>
      <c r="Z167" s="1"/>
      <c r="AA167" s="1"/>
      <c r="AB167" s="37"/>
      <c r="AC167" s="37"/>
      <c r="AD167" s="1"/>
      <c r="AE167" s="1"/>
    </row>
    <row r="168" spans="1:31" x14ac:dyDescent="0.3">
      <c r="A168" t="s">
        <v>669</v>
      </c>
      <c r="B168" t="s">
        <v>227</v>
      </c>
      <c r="C168" s="39">
        <v>13.329000000000001</v>
      </c>
      <c r="D168" s="34">
        <v>4.4509000000000007</v>
      </c>
      <c r="E168" s="23">
        <v>15.873200000000001</v>
      </c>
      <c r="F168" s="23">
        <v>1.8909</v>
      </c>
      <c r="G168" s="23">
        <v>199.02666666666667</v>
      </c>
      <c r="H168" s="23">
        <v>-5.6000000000000001E-2</v>
      </c>
      <c r="I168" s="34">
        <v>4.4055499999999999</v>
      </c>
      <c r="J168" s="34">
        <v>0.48670000000000002</v>
      </c>
      <c r="K168" s="34">
        <v>979.22205534358852</v>
      </c>
      <c r="L168" s="34">
        <v>5.3532999999999999</v>
      </c>
      <c r="M168" s="23">
        <v>0.38819999999999999</v>
      </c>
      <c r="N168" s="23">
        <v>2.8165</v>
      </c>
      <c r="O168" s="34">
        <v>8.2999700000000001</v>
      </c>
      <c r="P168" s="34">
        <v>46.526772793053546</v>
      </c>
      <c r="Q168" s="23">
        <v>34.9268</v>
      </c>
      <c r="R168" s="23">
        <v>1.0000000000000001E-5</v>
      </c>
      <c r="S168" s="23">
        <v>1.5318700000000001</v>
      </c>
      <c r="U168" s="1"/>
      <c r="V168" s="1"/>
      <c r="W168" s="1"/>
      <c r="X168" s="1"/>
      <c r="Y168" s="1"/>
      <c r="Z168" s="1"/>
      <c r="AA168" s="1"/>
      <c r="AB168" s="37"/>
      <c r="AC168" s="37"/>
      <c r="AD168" s="1"/>
      <c r="AE168" s="1"/>
    </row>
    <row r="169" spans="1:31" x14ac:dyDescent="0.3">
      <c r="A169" t="s">
        <v>670</v>
      </c>
      <c r="B169" t="s">
        <v>228</v>
      </c>
      <c r="C169" s="39">
        <v>22.6328</v>
      </c>
      <c r="D169" s="34">
        <v>4.7349999999999994</v>
      </c>
      <c r="E169" s="23">
        <v>16.464099999999998</v>
      </c>
      <c r="F169" s="23">
        <v>2.4653</v>
      </c>
      <c r="G169" s="23">
        <v>39.200000000000003</v>
      </c>
      <c r="H169" s="23">
        <v>-6.8566000000000003</v>
      </c>
      <c r="I169" s="34">
        <v>4.776452600827966</v>
      </c>
      <c r="J169" s="34">
        <v>2.618096369062251</v>
      </c>
      <c r="K169" s="34">
        <v>743.91218503196694</v>
      </c>
      <c r="L169" s="34">
        <v>16.470800000000001</v>
      </c>
      <c r="M169" s="23">
        <v>0.22969999999999999</v>
      </c>
      <c r="N169" s="23">
        <v>2.2985000000000002</v>
      </c>
      <c r="O169" s="34">
        <v>12.207511999999999</v>
      </c>
      <c r="P169" s="34">
        <v>51.608243986445203</v>
      </c>
      <c r="Q169" s="23">
        <v>20.409400000000002</v>
      </c>
      <c r="R169" s="23">
        <v>1.8903E-2</v>
      </c>
      <c r="S169" s="23">
        <v>10.41483</v>
      </c>
      <c r="U169" s="1"/>
      <c r="V169" s="1"/>
      <c r="W169" s="1"/>
      <c r="X169" s="1"/>
      <c r="Y169" s="1"/>
      <c r="Z169" s="1"/>
      <c r="AA169" s="1"/>
      <c r="AB169" s="37"/>
      <c r="AC169" s="37"/>
      <c r="AD169" s="1"/>
      <c r="AE169" s="1"/>
    </row>
    <row r="170" spans="1:31" x14ac:dyDescent="0.3">
      <c r="A170" t="s">
        <v>671</v>
      </c>
      <c r="B170" t="s">
        <v>229</v>
      </c>
      <c r="C170" s="39">
        <v>1.8434999999999999</v>
      </c>
      <c r="D170" s="34">
        <v>0.59730000000000005</v>
      </c>
      <c r="E170" s="23">
        <v>18.558399999999999</v>
      </c>
      <c r="F170" s="23">
        <v>2.4459</v>
      </c>
      <c r="G170" s="23">
        <v>30.16</v>
      </c>
      <c r="H170" s="23">
        <v>-1.6649</v>
      </c>
      <c r="I170" s="34">
        <v>4.776452600827966</v>
      </c>
      <c r="J170" s="34">
        <v>2.618096369062251</v>
      </c>
      <c r="K170" s="34">
        <v>2161.0425878519895</v>
      </c>
      <c r="L170" s="34">
        <v>3.2784</v>
      </c>
      <c r="M170" s="23">
        <v>0.62219999999999998</v>
      </c>
      <c r="N170" s="23">
        <v>3.4344000000000001</v>
      </c>
      <c r="O170" s="34">
        <v>13.744128999999999</v>
      </c>
      <c r="P170" s="34">
        <v>58.747769667477698</v>
      </c>
      <c r="Q170" s="23">
        <v>26.819600000000001</v>
      </c>
      <c r="R170" s="23">
        <v>1.0545000000000001E-2</v>
      </c>
      <c r="S170" s="23">
        <v>3.0817450000000002</v>
      </c>
      <c r="U170" s="1"/>
      <c r="V170" s="1"/>
      <c r="W170" s="1"/>
      <c r="X170" s="1"/>
      <c r="Y170" s="1"/>
      <c r="Z170" s="1"/>
      <c r="AA170" s="1"/>
      <c r="AB170" s="37"/>
      <c r="AC170" s="37"/>
      <c r="AD170" s="1"/>
      <c r="AE170" s="1"/>
    </row>
    <row r="171" spans="1:31" x14ac:dyDescent="0.3">
      <c r="A171" t="s">
        <v>672</v>
      </c>
      <c r="B171" t="s">
        <v>230</v>
      </c>
      <c r="C171" s="39">
        <v>7.6178999999999997</v>
      </c>
      <c r="D171" s="34">
        <v>2.2608000000000001</v>
      </c>
      <c r="E171" s="23">
        <v>14.3889</v>
      </c>
      <c r="F171" s="23">
        <v>2.206</v>
      </c>
      <c r="G171" s="23">
        <v>32.130000000000003</v>
      </c>
      <c r="H171" s="23">
        <v>-9.6103000000000005</v>
      </c>
      <c r="I171" s="34">
        <v>4.871737663555253</v>
      </c>
      <c r="J171" s="34">
        <v>0.65627802773763555</v>
      </c>
      <c r="K171" s="34">
        <v>1120.0304988318555</v>
      </c>
      <c r="L171" s="34">
        <v>3.1351</v>
      </c>
      <c r="M171" s="23">
        <v>0.68379999999999996</v>
      </c>
      <c r="N171" s="23">
        <v>2.6753999999999998</v>
      </c>
      <c r="O171" s="34">
        <v>13.628731</v>
      </c>
      <c r="P171" s="34">
        <v>55.170356774119533</v>
      </c>
      <c r="Q171" s="23">
        <v>22.008400000000002</v>
      </c>
      <c r="R171" s="23">
        <v>1.2489999999999999E-3</v>
      </c>
      <c r="S171" s="23">
        <v>6.1282170000000002</v>
      </c>
      <c r="U171" s="1"/>
      <c r="V171" s="1"/>
      <c r="W171" s="1"/>
      <c r="X171" s="1"/>
      <c r="Y171" s="1"/>
      <c r="Z171" s="1"/>
      <c r="AA171" s="1"/>
      <c r="AB171" s="37"/>
      <c r="AC171" s="37"/>
      <c r="AD171" s="1"/>
      <c r="AE171" s="1"/>
    </row>
    <row r="172" spans="1:31" x14ac:dyDescent="0.3">
      <c r="A172" t="s">
        <v>673</v>
      </c>
      <c r="B172" t="s">
        <v>231</v>
      </c>
      <c r="C172" s="39">
        <v>1.7573000000000001</v>
      </c>
      <c r="D172" s="34">
        <v>0.64659999999999995</v>
      </c>
      <c r="E172" s="23">
        <v>19.1159</v>
      </c>
      <c r="F172" s="23">
        <v>2.4085999999999999</v>
      </c>
      <c r="G172" s="23">
        <v>46.32</v>
      </c>
      <c r="H172" s="23">
        <v>10.650499999999999</v>
      </c>
      <c r="I172" s="34">
        <v>6.5870615842566567</v>
      </c>
      <c r="J172" s="34">
        <v>0.5759999635469828</v>
      </c>
      <c r="K172" s="34">
        <v>1448.8763568244271</v>
      </c>
      <c r="L172" s="34">
        <v>1.0808</v>
      </c>
      <c r="M172" s="23">
        <v>0.43070000000000003</v>
      </c>
      <c r="N172" s="23">
        <v>3.7082999999999999</v>
      </c>
      <c r="O172" s="34">
        <v>16.558910999999998</v>
      </c>
      <c r="P172" s="34">
        <v>58.0109102910058</v>
      </c>
      <c r="Q172" s="23">
        <v>26.013500000000001</v>
      </c>
      <c r="R172" s="23">
        <v>2.373586</v>
      </c>
      <c r="S172" s="23">
        <v>2.295509</v>
      </c>
      <c r="U172" s="1"/>
      <c r="V172" s="1"/>
      <c r="W172" s="1"/>
      <c r="X172" s="1"/>
      <c r="Y172" s="1"/>
      <c r="Z172" s="1"/>
      <c r="AA172" s="1"/>
      <c r="AB172" s="37"/>
      <c r="AC172" s="37"/>
      <c r="AD172" s="1"/>
      <c r="AE172" s="1"/>
    </row>
    <row r="173" spans="1:31" x14ac:dyDescent="0.3">
      <c r="A173" t="s">
        <v>674</v>
      </c>
      <c r="B173" t="s">
        <v>232</v>
      </c>
      <c r="C173" s="39">
        <v>10.946300000000001</v>
      </c>
      <c r="D173" s="34">
        <v>2.6350999999999996</v>
      </c>
      <c r="E173" s="23">
        <v>12.1417</v>
      </c>
      <c r="F173" s="23">
        <v>1.2179</v>
      </c>
      <c r="G173" s="23">
        <v>81.38</v>
      </c>
      <c r="H173" s="23">
        <v>19.322500000000002</v>
      </c>
      <c r="I173" s="34">
        <v>5.6676500000000001</v>
      </c>
      <c r="J173" s="34">
        <v>0.55594999999999994</v>
      </c>
      <c r="K173" s="34">
        <v>0</v>
      </c>
      <c r="L173" s="34">
        <v>10.960699999999999</v>
      </c>
      <c r="M173" s="23">
        <v>0.28510000000000002</v>
      </c>
      <c r="N173" s="23">
        <v>2.2709999999999999</v>
      </c>
      <c r="O173" s="34">
        <v>10.846360000000001</v>
      </c>
      <c r="P173" s="34">
        <v>52.328639395605713</v>
      </c>
      <c r="Q173" s="23">
        <v>19.100200000000001</v>
      </c>
      <c r="R173" s="23">
        <v>16.190000999999999</v>
      </c>
      <c r="S173" s="23">
        <v>2.8402790000000002</v>
      </c>
      <c r="U173" s="1"/>
      <c r="V173" s="1"/>
      <c r="W173" s="1"/>
      <c r="X173" s="1"/>
      <c r="Y173" s="1"/>
      <c r="Z173" s="1"/>
      <c r="AA173" s="1"/>
      <c r="AB173" s="37"/>
      <c r="AC173" s="37"/>
      <c r="AD173" s="1"/>
      <c r="AE173" s="1"/>
    </row>
    <row r="174" spans="1:31" x14ac:dyDescent="0.3">
      <c r="A174" t="s">
        <v>675</v>
      </c>
      <c r="B174" t="s">
        <v>233</v>
      </c>
      <c r="C174" s="39">
        <v>10.1302</v>
      </c>
      <c r="D174" s="34">
        <v>4.3478999999999992</v>
      </c>
      <c r="E174" s="23">
        <v>16.300799999999999</v>
      </c>
      <c r="F174" s="23">
        <v>1.9133</v>
      </c>
      <c r="G174" s="23">
        <v>392.1466666666667</v>
      </c>
      <c r="H174" s="23">
        <v>2.4045000000000001</v>
      </c>
      <c r="I174" s="34">
        <v>4.7045000000000003</v>
      </c>
      <c r="J174" s="34">
        <v>0.51519999999999999</v>
      </c>
      <c r="K174" s="34">
        <v>1222.5863638791159</v>
      </c>
      <c r="L174" s="34">
        <v>8.2591999999999999</v>
      </c>
      <c r="M174" s="23">
        <v>0.32769999999999999</v>
      </c>
      <c r="N174" s="23">
        <v>2.6185999999999998</v>
      </c>
      <c r="O174" s="34">
        <v>15.774259000000001</v>
      </c>
      <c r="P174" s="34">
        <v>44.823138112883029</v>
      </c>
      <c r="Q174" s="23">
        <v>32.198900000000002</v>
      </c>
      <c r="R174" s="23">
        <v>0</v>
      </c>
      <c r="S174" s="23">
        <v>0.73156299999999996</v>
      </c>
      <c r="U174" s="1"/>
      <c r="V174" s="1"/>
      <c r="W174" s="1"/>
      <c r="X174" s="1"/>
      <c r="Y174" s="1"/>
      <c r="Z174" s="1"/>
      <c r="AA174" s="1"/>
      <c r="AB174" s="37"/>
      <c r="AC174" s="37"/>
      <c r="AD174" s="1"/>
      <c r="AE174" s="1"/>
    </row>
    <row r="175" spans="1:31" x14ac:dyDescent="0.3">
      <c r="A175" t="s">
        <v>676</v>
      </c>
      <c r="B175" t="s">
        <v>234</v>
      </c>
      <c r="C175" s="39">
        <v>1.2230000000000001</v>
      </c>
      <c r="D175" s="34">
        <v>0.4335</v>
      </c>
      <c r="E175" s="23">
        <v>26.057400000000001</v>
      </c>
      <c r="F175" s="23">
        <v>3.0316000000000001</v>
      </c>
      <c r="G175" s="23">
        <v>53.36</v>
      </c>
      <c r="H175" s="23">
        <v>10.7631</v>
      </c>
      <c r="I175" s="34">
        <v>4.776452600827966</v>
      </c>
      <c r="J175" s="34">
        <v>2.618096369062251</v>
      </c>
      <c r="K175" s="34">
        <v>0</v>
      </c>
      <c r="L175" s="34">
        <v>1.7809999999999999</v>
      </c>
      <c r="M175" s="23">
        <v>0.32350000000000001</v>
      </c>
      <c r="N175" s="23">
        <v>4.2930999999999999</v>
      </c>
      <c r="O175" s="34">
        <v>16.391072999999999</v>
      </c>
      <c r="P175" s="34">
        <v>66.818812368550581</v>
      </c>
      <c r="Q175" s="23">
        <v>32.0107</v>
      </c>
      <c r="R175" s="23">
        <v>0</v>
      </c>
      <c r="S175" s="23">
        <v>2.3826480000000001</v>
      </c>
      <c r="U175" s="1"/>
      <c r="V175" s="1"/>
      <c r="W175" s="1"/>
      <c r="X175" s="1"/>
      <c r="Y175" s="1"/>
      <c r="Z175" s="1"/>
      <c r="AA175" s="1"/>
      <c r="AB175" s="37"/>
      <c r="AC175" s="37"/>
      <c r="AD175" s="1"/>
      <c r="AE175" s="1"/>
    </row>
    <row r="176" spans="1:31" x14ac:dyDescent="0.3">
      <c r="A176" t="s">
        <v>677</v>
      </c>
      <c r="B176" t="s">
        <v>235</v>
      </c>
      <c r="C176" s="39">
        <v>16.721800000000002</v>
      </c>
      <c r="D176" s="34">
        <v>7.8509000000000011</v>
      </c>
      <c r="E176" s="23">
        <v>16.5806</v>
      </c>
      <c r="F176" s="23">
        <v>1.8061</v>
      </c>
      <c r="G176" s="23">
        <v>325.02749999999997</v>
      </c>
      <c r="H176" s="23">
        <v>8.7372999999999994</v>
      </c>
      <c r="I176" s="34">
        <v>4.6857500000000005</v>
      </c>
      <c r="J176" s="34">
        <v>0.33389999999999997</v>
      </c>
      <c r="K176" s="34">
        <v>1249.7016410294873</v>
      </c>
      <c r="L176" s="34">
        <v>30.0259</v>
      </c>
      <c r="M176" s="23">
        <v>0.38690000000000002</v>
      </c>
      <c r="N176" s="23">
        <v>3.0703</v>
      </c>
      <c r="O176" s="34">
        <v>13.274099</v>
      </c>
      <c r="P176" s="34">
        <v>44.880542947727228</v>
      </c>
      <c r="Q176" s="23">
        <v>33.304699999999997</v>
      </c>
      <c r="R176" s="23">
        <v>3.3180000000000002E-3</v>
      </c>
      <c r="S176" s="23">
        <v>0.39471499999999998</v>
      </c>
      <c r="U176" s="1"/>
      <c r="V176" s="1"/>
      <c r="W176" s="1"/>
      <c r="X176" s="1"/>
      <c r="Y176" s="1"/>
      <c r="Z176" s="1"/>
      <c r="AA176" s="1"/>
      <c r="AB176" s="37"/>
      <c r="AC176" s="37"/>
      <c r="AD176" s="1"/>
      <c r="AE176" s="1"/>
    </row>
    <row r="177" spans="1:31" x14ac:dyDescent="0.3">
      <c r="A177" t="s">
        <v>678</v>
      </c>
      <c r="B177" t="s">
        <v>236</v>
      </c>
      <c r="C177" s="39">
        <v>11.223800000000001</v>
      </c>
      <c r="D177" s="34">
        <v>4.2195999999999998</v>
      </c>
      <c r="E177" s="23">
        <v>15.8835</v>
      </c>
      <c r="F177" s="23">
        <v>1.5241</v>
      </c>
      <c r="G177" s="23">
        <v>220.58666666666667</v>
      </c>
      <c r="H177" s="23">
        <v>3.4687000000000001</v>
      </c>
      <c r="I177" s="34">
        <v>1.9556137353559628</v>
      </c>
      <c r="J177" s="34">
        <v>0.2776958836431781</v>
      </c>
      <c r="K177" s="34">
        <v>903.82645162751942</v>
      </c>
      <c r="L177" s="34">
        <v>25.199400000000001</v>
      </c>
      <c r="M177" s="23">
        <v>0.66249999999999998</v>
      </c>
      <c r="N177" s="23">
        <v>6.2167000000000003</v>
      </c>
      <c r="O177" s="34">
        <v>19.727103</v>
      </c>
      <c r="P177" s="34">
        <v>39.422655017127902</v>
      </c>
      <c r="Q177" s="23">
        <v>24.302700000000002</v>
      </c>
      <c r="R177" s="23">
        <v>3.1773999999999997E-2</v>
      </c>
      <c r="S177" s="23">
        <v>0.44694800000000001</v>
      </c>
      <c r="U177" s="1"/>
      <c r="V177" s="1"/>
      <c r="W177" s="1"/>
      <c r="X177" s="1"/>
      <c r="Y177" s="1"/>
      <c r="Z177" s="1"/>
      <c r="AA177" s="1"/>
      <c r="AB177" s="37"/>
      <c r="AC177" s="37"/>
      <c r="AD177" s="1"/>
      <c r="AE177" s="1"/>
    </row>
    <row r="178" spans="1:31" x14ac:dyDescent="0.3">
      <c r="A178" t="s">
        <v>679</v>
      </c>
      <c r="B178" t="s">
        <v>237</v>
      </c>
      <c r="C178" s="39">
        <v>9.9313000000000002</v>
      </c>
      <c r="D178" s="34">
        <v>3.9031000000000002</v>
      </c>
      <c r="E178" s="23">
        <v>13.247400000000001</v>
      </c>
      <c r="F178" s="23">
        <v>1.4679</v>
      </c>
      <c r="G178" s="23">
        <v>277.22000000000003</v>
      </c>
      <c r="H178" s="23">
        <v>0.82969999999999999</v>
      </c>
      <c r="I178" s="34">
        <v>4.776452600827966</v>
      </c>
      <c r="J178" s="34">
        <v>2.618096369062251</v>
      </c>
      <c r="K178" s="34">
        <v>286.79813688762408</v>
      </c>
      <c r="L178" s="34">
        <v>24.8444</v>
      </c>
      <c r="M178" s="23">
        <v>0.66779999999999995</v>
      </c>
      <c r="N178" s="23">
        <v>2.8409</v>
      </c>
      <c r="O178" s="34">
        <v>24.686173</v>
      </c>
      <c r="P178" s="34">
        <v>46.030346089143684</v>
      </c>
      <c r="Q178" s="23">
        <v>21.7758</v>
      </c>
      <c r="R178" s="23">
        <v>4.5899999999999999E-4</v>
      </c>
      <c r="S178" s="23">
        <v>0.79312800000000006</v>
      </c>
      <c r="U178" s="1"/>
      <c r="V178" s="1"/>
      <c r="W178" s="1"/>
      <c r="X178" s="1"/>
      <c r="Y178" s="1"/>
      <c r="Z178" s="1"/>
      <c r="AA178" s="1"/>
      <c r="AB178" s="37"/>
      <c r="AC178" s="37"/>
      <c r="AD178" s="1"/>
      <c r="AE178" s="1"/>
    </row>
    <row r="179" spans="1:31" x14ac:dyDescent="0.3">
      <c r="A179" t="s">
        <v>680</v>
      </c>
      <c r="B179" t="s">
        <v>238</v>
      </c>
      <c r="C179" s="39">
        <v>29.116</v>
      </c>
      <c r="D179" s="34">
        <v>12.544199999999998</v>
      </c>
      <c r="E179" s="23">
        <v>10.249599999999999</v>
      </c>
      <c r="F179" s="23">
        <v>1.234</v>
      </c>
      <c r="G179" s="23">
        <v>110.07</v>
      </c>
      <c r="H179" s="23">
        <v>2.7942999999999998</v>
      </c>
      <c r="I179" s="34">
        <v>4.8654500000000001</v>
      </c>
      <c r="J179" s="34">
        <v>0.3911</v>
      </c>
      <c r="K179" s="34">
        <v>0</v>
      </c>
      <c r="L179" s="34">
        <v>5.9436999999999998</v>
      </c>
      <c r="M179" s="23">
        <v>0.59630000000000005</v>
      </c>
      <c r="N179" s="23">
        <v>2.3146</v>
      </c>
      <c r="O179" s="34">
        <v>19.187947000000001</v>
      </c>
      <c r="P179" s="34">
        <v>46.092175957018135</v>
      </c>
      <c r="Q179" s="23">
        <v>15.6958</v>
      </c>
      <c r="R179" s="23">
        <v>2.1288140000000002</v>
      </c>
      <c r="S179" s="23">
        <v>14.479829000000001</v>
      </c>
      <c r="U179" s="1"/>
      <c r="V179" s="1"/>
      <c r="W179" s="1"/>
      <c r="X179" s="1"/>
      <c r="Y179" s="1"/>
      <c r="Z179" s="1"/>
      <c r="AA179" s="1"/>
      <c r="AB179" s="37"/>
      <c r="AC179" s="37"/>
      <c r="AD179" s="1"/>
      <c r="AE179" s="1"/>
    </row>
    <row r="180" spans="1:31" x14ac:dyDescent="0.3">
      <c r="A180" t="s">
        <v>681</v>
      </c>
      <c r="B180" t="s">
        <v>239</v>
      </c>
      <c r="C180" s="39">
        <v>6.9764999999999997</v>
      </c>
      <c r="D180" s="34">
        <v>2.5231999999999997</v>
      </c>
      <c r="E180" s="23">
        <v>17.779</v>
      </c>
      <c r="F180" s="23">
        <v>2.3612000000000002</v>
      </c>
      <c r="G180" s="23">
        <v>359.49</v>
      </c>
      <c r="H180" s="23">
        <v>1.2243999999999999</v>
      </c>
      <c r="I180" s="34">
        <v>4.6286000000000005</v>
      </c>
      <c r="J180" s="34">
        <v>1.2658</v>
      </c>
      <c r="K180" s="34">
        <v>1108.0588662145724</v>
      </c>
      <c r="L180" s="34">
        <v>5.8815</v>
      </c>
      <c r="M180" s="23">
        <v>0.71809999999999996</v>
      </c>
      <c r="N180" s="23">
        <v>2.1909999999999998</v>
      </c>
      <c r="O180" s="34">
        <v>10.46744</v>
      </c>
      <c r="P180" s="34">
        <v>39.789509918447912</v>
      </c>
      <c r="Q180" s="23">
        <v>41.346600000000002</v>
      </c>
      <c r="R180" s="23">
        <v>7.7521999999999994E-2</v>
      </c>
      <c r="S180" s="23">
        <v>0.52926200000000001</v>
      </c>
      <c r="U180" s="1"/>
      <c r="V180" s="1"/>
      <c r="W180" s="1"/>
      <c r="X180" s="1"/>
      <c r="Y180" s="1"/>
      <c r="Z180" s="1"/>
      <c r="AA180" s="1"/>
      <c r="AB180" s="37"/>
      <c r="AC180" s="37"/>
      <c r="AD180" s="1"/>
      <c r="AE180" s="1"/>
    </row>
    <row r="181" spans="1:31" x14ac:dyDescent="0.3">
      <c r="A181" t="s">
        <v>682</v>
      </c>
      <c r="B181" t="s">
        <v>240</v>
      </c>
      <c r="C181" s="39">
        <v>14.544600000000001</v>
      </c>
      <c r="D181" s="34">
        <v>4.5459999999999994</v>
      </c>
      <c r="E181" s="23">
        <v>15.255000000000001</v>
      </c>
      <c r="F181" s="23">
        <v>2.1499000000000001</v>
      </c>
      <c r="G181" s="23">
        <v>155.76</v>
      </c>
      <c r="H181" s="23">
        <v>-0.29680000000000001</v>
      </c>
      <c r="I181" s="34">
        <v>4.5880532783169521</v>
      </c>
      <c r="J181" s="34">
        <v>0.78781222310894461</v>
      </c>
      <c r="K181" s="34">
        <v>0</v>
      </c>
      <c r="L181" s="34">
        <v>4.5312999999999999</v>
      </c>
      <c r="M181" s="23">
        <v>0.57489999999999997</v>
      </c>
      <c r="N181" s="23">
        <v>3.2456</v>
      </c>
      <c r="O181" s="34">
        <v>16.364227</v>
      </c>
      <c r="P181" s="34">
        <v>45.918328584995251</v>
      </c>
      <c r="Q181" s="23">
        <v>27.891500000000001</v>
      </c>
      <c r="R181" s="23">
        <v>5.9620000000000003E-3</v>
      </c>
      <c r="S181" s="23">
        <v>1.054462</v>
      </c>
      <c r="U181" s="1"/>
      <c r="V181" s="1"/>
      <c r="W181" s="1"/>
      <c r="X181" s="1"/>
      <c r="Y181" s="1"/>
      <c r="Z181" s="1"/>
      <c r="AA181" s="1"/>
      <c r="AB181" s="37"/>
      <c r="AC181" s="37"/>
      <c r="AD181" s="1"/>
      <c r="AE181" s="1"/>
    </row>
    <row r="182" spans="1:31" x14ac:dyDescent="0.3">
      <c r="A182" t="s">
        <v>683</v>
      </c>
      <c r="B182" t="s">
        <v>241</v>
      </c>
      <c r="C182" s="39">
        <v>12.5648</v>
      </c>
      <c r="D182" s="34">
        <v>3.0787999999999993</v>
      </c>
      <c r="E182" s="23">
        <v>17.3932</v>
      </c>
      <c r="F182" s="23">
        <v>2.6221000000000001</v>
      </c>
      <c r="G182" s="23">
        <v>673.44666666666672</v>
      </c>
      <c r="H182" s="23">
        <v>-7.0248999999999997</v>
      </c>
      <c r="I182" s="34">
        <v>4.9277999999999995</v>
      </c>
      <c r="J182" s="34">
        <v>2.5262500000000001</v>
      </c>
      <c r="K182" s="34">
        <v>2717.4293293542237</v>
      </c>
      <c r="L182" s="34">
        <v>10.1905</v>
      </c>
      <c r="M182" s="23">
        <v>0.44519999999999998</v>
      </c>
      <c r="N182" s="23">
        <v>2.0514000000000001</v>
      </c>
      <c r="O182" s="34">
        <v>10.204076000000001</v>
      </c>
      <c r="P182" s="34">
        <v>47.295995445887066</v>
      </c>
      <c r="Q182" s="23">
        <v>50.0852</v>
      </c>
      <c r="R182" s="23">
        <v>0</v>
      </c>
      <c r="S182" s="23">
        <v>0.16855899999999999</v>
      </c>
      <c r="U182" s="1"/>
      <c r="V182" s="1"/>
      <c r="W182" s="1"/>
      <c r="X182" s="1"/>
      <c r="Y182" s="1"/>
      <c r="Z182" s="1"/>
      <c r="AA182" s="1"/>
      <c r="AB182" s="37"/>
      <c r="AC182" s="37"/>
      <c r="AD182" s="1"/>
      <c r="AE182" s="1"/>
    </row>
    <row r="183" spans="1:31" x14ac:dyDescent="0.3">
      <c r="A183" t="s">
        <v>684</v>
      </c>
      <c r="B183" t="s">
        <v>242</v>
      </c>
      <c r="C183" s="39">
        <v>6.0654000000000003</v>
      </c>
      <c r="D183" s="34">
        <v>2.0813000000000001</v>
      </c>
      <c r="E183" s="23">
        <v>16.1188</v>
      </c>
      <c r="F183" s="23">
        <v>1.8709</v>
      </c>
      <c r="G183" s="23">
        <v>350.52</v>
      </c>
      <c r="H183" s="23">
        <v>8.1675000000000004</v>
      </c>
      <c r="I183" s="34">
        <v>4.1644500000000004</v>
      </c>
      <c r="J183" s="34">
        <v>1.11635</v>
      </c>
      <c r="K183" s="34">
        <v>88.245059671925659</v>
      </c>
      <c r="L183" s="34">
        <v>1.0411999999999999</v>
      </c>
      <c r="M183" s="23">
        <v>0.28499999999999998</v>
      </c>
      <c r="N183" s="23">
        <v>2.9264999999999999</v>
      </c>
      <c r="O183" s="34">
        <v>11.473364999999999</v>
      </c>
      <c r="P183" s="34">
        <v>41.659322969908466</v>
      </c>
      <c r="Q183" s="23">
        <v>28.442</v>
      </c>
      <c r="R183" s="23">
        <v>1.5103999999999999E-2</v>
      </c>
      <c r="S183" s="23">
        <v>0.87314599999999998</v>
      </c>
      <c r="U183" s="1"/>
      <c r="V183" s="1"/>
      <c r="W183" s="1"/>
      <c r="X183" s="1"/>
      <c r="Y183" s="1"/>
      <c r="Z183" s="1"/>
      <c r="AA183" s="1"/>
      <c r="AB183" s="37"/>
      <c r="AC183" s="37"/>
      <c r="AD183" s="1"/>
      <c r="AE183" s="1"/>
    </row>
    <row r="184" spans="1:31" x14ac:dyDescent="0.3">
      <c r="A184" t="s">
        <v>685</v>
      </c>
      <c r="B184" t="s">
        <v>243</v>
      </c>
      <c r="C184" s="39">
        <v>19.858499999999999</v>
      </c>
      <c r="D184" s="34">
        <v>7.3161999999999994</v>
      </c>
      <c r="E184" s="23">
        <v>14.0299</v>
      </c>
      <c r="F184" s="23">
        <v>1.5983000000000001</v>
      </c>
      <c r="G184" s="23">
        <v>102.18333333333334</v>
      </c>
      <c r="H184" s="23">
        <v>0.23419999999999999</v>
      </c>
      <c r="I184" s="34">
        <v>4.776452600827966</v>
      </c>
      <c r="J184" s="34">
        <v>2.618096369062251</v>
      </c>
      <c r="K184" s="34">
        <v>0</v>
      </c>
      <c r="L184" s="34">
        <v>4.1433</v>
      </c>
      <c r="M184" s="23">
        <v>0.53180000000000005</v>
      </c>
      <c r="N184" s="23">
        <v>3.3696999999999999</v>
      </c>
      <c r="O184" s="34">
        <v>22.121980000000001</v>
      </c>
      <c r="P184" s="34">
        <v>48.152098037694877</v>
      </c>
      <c r="Q184" s="23">
        <v>29.338000000000001</v>
      </c>
      <c r="R184" s="23">
        <v>0.14373900000000001</v>
      </c>
      <c r="S184" s="23">
        <v>1.474987</v>
      </c>
      <c r="U184" s="1"/>
      <c r="V184" s="1"/>
      <c r="W184" s="1"/>
      <c r="X184" s="1"/>
      <c r="Y184" s="1"/>
      <c r="Z184" s="1"/>
      <c r="AA184" s="1"/>
      <c r="AB184" s="37"/>
      <c r="AC184" s="37"/>
      <c r="AD184" s="1"/>
      <c r="AE184" s="1"/>
    </row>
    <row r="185" spans="1:31" x14ac:dyDescent="0.3">
      <c r="A185" t="s">
        <v>686</v>
      </c>
      <c r="B185" t="s">
        <v>244</v>
      </c>
      <c r="C185" s="39">
        <v>13.637700000000001</v>
      </c>
      <c r="D185" s="34">
        <v>6.1232000000000006</v>
      </c>
      <c r="E185" s="23">
        <v>19.113099999999999</v>
      </c>
      <c r="F185" s="23">
        <v>1.9878</v>
      </c>
      <c r="G185" s="23">
        <v>224.27249999999998</v>
      </c>
      <c r="H185" s="23">
        <v>4.0331000000000001</v>
      </c>
      <c r="I185" s="34">
        <v>4.776452600827966</v>
      </c>
      <c r="J185" s="34">
        <v>2.618096369062251</v>
      </c>
      <c r="K185" s="34">
        <v>0</v>
      </c>
      <c r="L185" s="34">
        <v>12.3619</v>
      </c>
      <c r="M185" s="23">
        <v>0.32679999999999998</v>
      </c>
      <c r="N185" s="23">
        <v>2.4575999999999998</v>
      </c>
      <c r="O185" s="34">
        <v>14.258058999999999</v>
      </c>
      <c r="P185" s="34">
        <v>46.659391293803807</v>
      </c>
      <c r="Q185" s="23">
        <v>18.2636</v>
      </c>
      <c r="R185" s="23">
        <v>1.372E-3</v>
      </c>
      <c r="S185" s="23">
        <v>1.3514219999999999</v>
      </c>
      <c r="U185" s="1"/>
      <c r="V185" s="1"/>
      <c r="W185" s="1"/>
      <c r="X185" s="1"/>
      <c r="Y185" s="1"/>
      <c r="Z185" s="1"/>
      <c r="AA185" s="1"/>
      <c r="AB185" s="37"/>
      <c r="AC185" s="37"/>
      <c r="AD185" s="1"/>
      <c r="AE185" s="1"/>
    </row>
    <row r="186" spans="1:31" x14ac:dyDescent="0.3">
      <c r="A186" t="s">
        <v>687</v>
      </c>
      <c r="B186" t="s">
        <v>245</v>
      </c>
      <c r="C186" s="39">
        <v>9.2353000000000005</v>
      </c>
      <c r="D186" s="34">
        <v>3.5656999999999996</v>
      </c>
      <c r="E186" s="23">
        <v>9.4357000000000006</v>
      </c>
      <c r="F186" s="23">
        <v>0.75409999999999999</v>
      </c>
      <c r="G186" s="23">
        <v>87.14500000000001</v>
      </c>
      <c r="H186" s="23">
        <v>-24.3171</v>
      </c>
      <c r="I186" s="34">
        <v>4.776452600827966</v>
      </c>
      <c r="J186" s="34">
        <v>2.618096369062251</v>
      </c>
      <c r="K186" s="34">
        <v>0</v>
      </c>
      <c r="L186" s="34">
        <v>14.0463</v>
      </c>
      <c r="M186" s="23">
        <v>0.496</v>
      </c>
      <c r="N186" s="23">
        <v>2.5047000000000001</v>
      </c>
      <c r="O186" s="34">
        <v>15.453899</v>
      </c>
      <c r="P186" s="34">
        <v>47.435486456162849</v>
      </c>
      <c r="Q186" s="23">
        <v>26.771100000000001</v>
      </c>
      <c r="R186" s="23">
        <v>0</v>
      </c>
      <c r="S186" s="23">
        <v>0.58394599999999997</v>
      </c>
      <c r="U186" s="1"/>
      <c r="V186" s="1"/>
      <c r="W186" s="1"/>
      <c r="X186" s="1"/>
      <c r="Y186" s="1"/>
      <c r="Z186" s="1"/>
      <c r="AA186" s="1"/>
      <c r="AB186" s="37"/>
      <c r="AC186" s="37"/>
      <c r="AD186" s="1"/>
      <c r="AE186" s="1"/>
    </row>
    <row r="187" spans="1:31" x14ac:dyDescent="0.3">
      <c r="A187" t="s">
        <v>688</v>
      </c>
      <c r="B187" t="s">
        <v>246</v>
      </c>
      <c r="C187" s="39">
        <v>18.866299999999999</v>
      </c>
      <c r="D187" s="34">
        <v>8.0459999999999994</v>
      </c>
      <c r="E187" s="23">
        <v>26.167899999999999</v>
      </c>
      <c r="F187" s="23">
        <v>2.4337</v>
      </c>
      <c r="G187" s="23">
        <v>189.63499999999999</v>
      </c>
      <c r="H187" s="23">
        <v>11.489599999999999</v>
      </c>
      <c r="I187" s="34">
        <v>6.7719354655870445</v>
      </c>
      <c r="J187" s="34">
        <v>0.61974943183018272</v>
      </c>
      <c r="K187" s="34">
        <v>166.79069852907398</v>
      </c>
      <c r="L187" s="34">
        <v>0.5111</v>
      </c>
      <c r="M187" s="23">
        <v>0.66190000000000004</v>
      </c>
      <c r="N187" s="23">
        <v>6.7004999999999999</v>
      </c>
      <c r="O187" s="34">
        <v>11.344032</v>
      </c>
      <c r="P187" s="34">
        <v>66.056933438348892</v>
      </c>
      <c r="Q187" s="23">
        <v>44.338700000000003</v>
      </c>
      <c r="R187" s="23">
        <v>0</v>
      </c>
      <c r="S187" s="23">
        <v>0.35211100000000001</v>
      </c>
      <c r="U187" s="1"/>
      <c r="V187" s="1"/>
      <c r="W187" s="1"/>
      <c r="X187" s="1"/>
      <c r="Y187" s="1"/>
      <c r="Z187" s="1"/>
      <c r="AA187" s="1"/>
      <c r="AB187" s="37"/>
      <c r="AC187" s="37"/>
      <c r="AD187" s="1"/>
      <c r="AE187" s="1"/>
    </row>
    <row r="188" spans="1:31" x14ac:dyDescent="0.3">
      <c r="A188" t="s">
        <v>689</v>
      </c>
      <c r="B188" t="s">
        <v>247</v>
      </c>
      <c r="C188" s="39">
        <v>23.442</v>
      </c>
      <c r="D188" s="34">
        <v>8.8154000000000003</v>
      </c>
      <c r="E188" s="23">
        <v>14.3682</v>
      </c>
      <c r="F188" s="23">
        <v>1.3859999999999999</v>
      </c>
      <c r="G188" s="23">
        <v>170.31</v>
      </c>
      <c r="H188" s="23">
        <v>6.5303000000000004</v>
      </c>
      <c r="I188" s="34">
        <v>4.776452600827966</v>
      </c>
      <c r="J188" s="34">
        <v>2.618096369062251</v>
      </c>
      <c r="K188" s="34">
        <v>0</v>
      </c>
      <c r="L188" s="34">
        <v>1.2829999999999999</v>
      </c>
      <c r="M188" s="23">
        <v>0.40960000000000002</v>
      </c>
      <c r="N188" s="23">
        <v>3.8552</v>
      </c>
      <c r="O188" s="34">
        <v>16.305015999999998</v>
      </c>
      <c r="P188" s="34">
        <v>55.378139469622568</v>
      </c>
      <c r="Q188" s="23">
        <v>22.159500000000001</v>
      </c>
      <c r="R188" s="23">
        <v>0.39895799999999998</v>
      </c>
      <c r="S188" s="23">
        <v>1.5972280000000001</v>
      </c>
      <c r="U188" s="1"/>
      <c r="V188" s="1"/>
      <c r="W188" s="1"/>
      <c r="X188" s="1"/>
      <c r="Y188" s="1"/>
      <c r="Z188" s="1"/>
      <c r="AA188" s="1"/>
      <c r="AB188" s="37"/>
      <c r="AC188" s="37"/>
      <c r="AD188" s="1"/>
      <c r="AE188" s="1"/>
    </row>
    <row r="189" spans="1:31" x14ac:dyDescent="0.3">
      <c r="A189" t="s">
        <v>690</v>
      </c>
      <c r="B189" t="s">
        <v>248</v>
      </c>
      <c r="C189" s="39">
        <v>25.8993</v>
      </c>
      <c r="D189" s="34">
        <v>9.5044000000000004</v>
      </c>
      <c r="E189" s="23">
        <v>14.895</v>
      </c>
      <c r="F189" s="23">
        <v>1.6553</v>
      </c>
      <c r="G189" s="23">
        <v>90.525000000000006</v>
      </c>
      <c r="H189" s="23">
        <v>-7.1195000000000004</v>
      </c>
      <c r="I189" s="34">
        <v>2.0474818145012881</v>
      </c>
      <c r="J189" s="34">
        <v>0.55458678635547587</v>
      </c>
      <c r="K189" s="34">
        <v>0</v>
      </c>
      <c r="L189" s="34">
        <v>2.9679000000000002</v>
      </c>
      <c r="M189" s="23">
        <v>0.35239999999999999</v>
      </c>
      <c r="N189" s="23">
        <v>2.1448</v>
      </c>
      <c r="O189" s="34">
        <v>16.399225999999999</v>
      </c>
      <c r="P189" s="34">
        <v>56.708376547283926</v>
      </c>
      <c r="Q189" s="23">
        <v>20.361499999999999</v>
      </c>
      <c r="R189" s="23">
        <v>11.397555000000001</v>
      </c>
      <c r="S189" s="23">
        <v>0.602773</v>
      </c>
      <c r="U189" s="1"/>
      <c r="V189" s="1"/>
      <c r="W189" s="1"/>
      <c r="X189" s="1"/>
      <c r="Y189" s="1"/>
      <c r="Z189" s="1"/>
      <c r="AA189" s="1"/>
      <c r="AB189" s="37"/>
      <c r="AC189" s="37"/>
      <c r="AD189" s="1"/>
      <c r="AE189" s="1"/>
    </row>
    <row r="190" spans="1:31" x14ac:dyDescent="0.3">
      <c r="A190" t="s">
        <v>691</v>
      </c>
      <c r="B190" t="s">
        <v>249</v>
      </c>
      <c r="C190" s="39">
        <v>8.6798000000000002</v>
      </c>
      <c r="D190" s="34">
        <v>3.4908999999999999</v>
      </c>
      <c r="E190" s="23">
        <v>36.365299999999998</v>
      </c>
      <c r="F190" s="23">
        <v>4.2469999999999999</v>
      </c>
      <c r="G190" s="23">
        <v>257.27999999999997</v>
      </c>
      <c r="H190" s="23">
        <v>26.1372</v>
      </c>
      <c r="I190" s="34">
        <v>4.776452600827966</v>
      </c>
      <c r="J190" s="34">
        <v>2.618096369062251</v>
      </c>
      <c r="K190" s="34">
        <v>0</v>
      </c>
      <c r="L190" s="34">
        <v>0.32390000000000002</v>
      </c>
      <c r="M190" s="23">
        <v>0.2661</v>
      </c>
      <c r="N190" s="23">
        <v>4.0012999999999996</v>
      </c>
      <c r="O190" s="34">
        <v>15.150536000000001</v>
      </c>
      <c r="P190" s="34">
        <v>53.286581887729426</v>
      </c>
      <c r="Q190" s="23">
        <v>25.4482</v>
      </c>
      <c r="R190" s="23">
        <v>1.92E-4</v>
      </c>
      <c r="S190" s="23">
        <v>1.169052</v>
      </c>
      <c r="U190" s="1"/>
      <c r="V190" s="1"/>
      <c r="W190" s="1"/>
      <c r="X190" s="1"/>
      <c r="Y190" s="1"/>
      <c r="Z190" s="1"/>
      <c r="AA190" s="1"/>
      <c r="AB190" s="37"/>
      <c r="AC190" s="37"/>
      <c r="AD190" s="1"/>
      <c r="AE190" s="1"/>
    </row>
    <row r="191" spans="1:31" x14ac:dyDescent="0.3">
      <c r="A191" t="s">
        <v>692</v>
      </c>
      <c r="B191" t="s">
        <v>250</v>
      </c>
      <c r="C191" s="39">
        <v>2.1374</v>
      </c>
      <c r="D191" s="34">
        <v>0.56710000000000005</v>
      </c>
      <c r="E191" s="23">
        <v>17.736599999999999</v>
      </c>
      <c r="F191" s="23">
        <v>3.0771999999999999</v>
      </c>
      <c r="G191" s="23">
        <v>1622.26</v>
      </c>
      <c r="H191" s="23">
        <v>-13.744899999999999</v>
      </c>
      <c r="I191" s="34">
        <v>3.7839499999999999</v>
      </c>
      <c r="J191" s="34">
        <v>7.2031000000000001</v>
      </c>
      <c r="K191" s="34">
        <v>10220.746265610969</v>
      </c>
      <c r="L191" s="34">
        <v>0.58950000000000002</v>
      </c>
      <c r="M191" s="23">
        <v>12.205399999999999</v>
      </c>
      <c r="N191" s="23">
        <v>5.7975000000000003</v>
      </c>
      <c r="O191" s="34">
        <v>7.7759229999999997</v>
      </c>
      <c r="P191" s="34">
        <v>52.477721630170727</v>
      </c>
      <c r="Q191" s="23">
        <v>36.224200000000003</v>
      </c>
      <c r="R191" s="23">
        <v>0</v>
      </c>
      <c r="S191" s="23">
        <v>0.25109100000000001</v>
      </c>
      <c r="U191" s="1"/>
      <c r="V191" s="1"/>
      <c r="W191" s="1"/>
      <c r="X191" s="1"/>
      <c r="Y191" s="1"/>
      <c r="Z191" s="1"/>
      <c r="AA191" s="1"/>
      <c r="AB191" s="37"/>
      <c r="AC191" s="37"/>
      <c r="AD191" s="1"/>
      <c r="AE191" s="1"/>
    </row>
    <row r="192" spans="1:31" x14ac:dyDescent="0.3">
      <c r="A192" t="s">
        <v>693</v>
      </c>
      <c r="B192" t="s">
        <v>251</v>
      </c>
      <c r="C192" s="39">
        <v>8.8041</v>
      </c>
      <c r="D192" s="34">
        <v>2.8664000000000001</v>
      </c>
      <c r="E192" s="23">
        <v>23.878900000000002</v>
      </c>
      <c r="F192" s="23">
        <v>2.8544999999999998</v>
      </c>
      <c r="G192" s="23">
        <v>146.63</v>
      </c>
      <c r="H192" s="23">
        <v>9.8115000000000006</v>
      </c>
      <c r="I192" s="34">
        <v>4.776452600827966</v>
      </c>
      <c r="J192" s="34">
        <v>2.618096369062251</v>
      </c>
      <c r="K192" s="34">
        <v>48.157411703007448</v>
      </c>
      <c r="L192" s="34">
        <v>2.4304000000000001</v>
      </c>
      <c r="M192" s="23">
        <v>0.60309999999999997</v>
      </c>
      <c r="N192" s="23">
        <v>6.3745000000000003</v>
      </c>
      <c r="O192" s="34">
        <v>23.046710999999998</v>
      </c>
      <c r="P192" s="34">
        <v>58.146568671929344</v>
      </c>
      <c r="Q192" s="23">
        <v>27.907</v>
      </c>
      <c r="R192" s="23">
        <v>0.21077899999999999</v>
      </c>
      <c r="S192" s="23">
        <v>0.83257400000000004</v>
      </c>
      <c r="U192" s="1"/>
      <c r="V192" s="1"/>
      <c r="W192" s="1"/>
      <c r="X192" s="1"/>
      <c r="Y192" s="1"/>
      <c r="Z192" s="1"/>
      <c r="AA192" s="1"/>
      <c r="AB192" s="37"/>
      <c r="AC192" s="37"/>
      <c r="AD192" s="1"/>
      <c r="AE192" s="1"/>
    </row>
    <row r="193" spans="1:31" x14ac:dyDescent="0.3">
      <c r="A193" t="s">
        <v>694</v>
      </c>
      <c r="B193" t="s">
        <v>252</v>
      </c>
      <c r="C193" s="39">
        <v>15.4971</v>
      </c>
      <c r="D193" s="34">
        <v>6.6581999999999999</v>
      </c>
      <c r="E193" s="23">
        <v>11.166399999999999</v>
      </c>
      <c r="F193" s="23">
        <v>1.1211</v>
      </c>
      <c r="G193" s="23">
        <v>641.74222222222227</v>
      </c>
      <c r="H193" s="23">
        <v>-1.3463000000000001</v>
      </c>
      <c r="I193" s="34">
        <v>4.4595000000000002</v>
      </c>
      <c r="J193" s="34">
        <v>1.8851499999999999</v>
      </c>
      <c r="K193" s="34">
        <v>4031.6901287681226</v>
      </c>
      <c r="L193" s="34">
        <v>21.125800000000002</v>
      </c>
      <c r="M193" s="23">
        <v>0.76519999999999999</v>
      </c>
      <c r="N193" s="23">
        <v>2.1421000000000001</v>
      </c>
      <c r="O193" s="34">
        <v>14.286763000000001</v>
      </c>
      <c r="P193" s="34">
        <v>46.081421135037708</v>
      </c>
      <c r="Q193" s="23">
        <v>26.144300000000001</v>
      </c>
      <c r="R193" s="23">
        <v>18.533819999999999</v>
      </c>
      <c r="S193" s="23">
        <v>0.15636800000000001</v>
      </c>
      <c r="U193" s="1"/>
      <c r="V193" s="1"/>
      <c r="W193" s="1"/>
      <c r="X193" s="1"/>
      <c r="Y193" s="1"/>
      <c r="Z193" s="1"/>
      <c r="AA193" s="1"/>
      <c r="AB193" s="37"/>
      <c r="AC193" s="37"/>
      <c r="AD193" s="1"/>
      <c r="AE193" s="1"/>
    </row>
    <row r="194" spans="1:31" x14ac:dyDescent="0.3">
      <c r="A194" t="s">
        <v>695</v>
      </c>
      <c r="B194" t="s">
        <v>253</v>
      </c>
      <c r="C194" s="39">
        <v>13.1617</v>
      </c>
      <c r="D194" s="34">
        <v>5.8140000000000001</v>
      </c>
      <c r="E194" s="23">
        <v>15.055199999999999</v>
      </c>
      <c r="F194" s="23">
        <v>1.6438999999999999</v>
      </c>
      <c r="G194" s="23">
        <v>320.93</v>
      </c>
      <c r="H194" s="23">
        <v>12.245799999999999</v>
      </c>
      <c r="I194" s="34">
        <v>3.2645977880117858</v>
      </c>
      <c r="J194" s="34">
        <v>0.31450801177663223</v>
      </c>
      <c r="K194" s="34">
        <v>1255.5452535482491</v>
      </c>
      <c r="L194" s="34">
        <v>7.3582000000000001</v>
      </c>
      <c r="M194" s="23">
        <v>0.26700000000000002</v>
      </c>
      <c r="N194" s="23">
        <v>2.1890000000000001</v>
      </c>
      <c r="O194" s="34">
        <v>11.944044999999999</v>
      </c>
      <c r="P194" s="34">
        <v>45.692448757595947</v>
      </c>
      <c r="Q194" s="23">
        <v>36.6751</v>
      </c>
      <c r="R194" s="23">
        <v>3.6548999999999998E-2</v>
      </c>
      <c r="S194" s="23">
        <v>0.67213400000000001</v>
      </c>
      <c r="U194" s="1"/>
      <c r="V194" s="1"/>
      <c r="W194" s="1"/>
      <c r="X194" s="1"/>
      <c r="Y194" s="1"/>
      <c r="Z194" s="1"/>
      <c r="AA194" s="1"/>
      <c r="AB194" s="37"/>
      <c r="AC194" s="37"/>
      <c r="AD194" s="1"/>
      <c r="AE194" s="1"/>
    </row>
    <row r="195" spans="1:31" x14ac:dyDescent="0.3">
      <c r="A195" t="s">
        <v>696</v>
      </c>
      <c r="B195" t="s">
        <v>254</v>
      </c>
      <c r="C195" s="39">
        <v>3.5651999999999999</v>
      </c>
      <c r="D195" s="34">
        <v>1.2541999999999998</v>
      </c>
      <c r="E195" s="23">
        <v>19.3643</v>
      </c>
      <c r="F195" s="23">
        <v>2.1514000000000002</v>
      </c>
      <c r="G195" s="23">
        <v>162.91142857142859</v>
      </c>
      <c r="H195" s="23">
        <v>-5.4508000000000001</v>
      </c>
      <c r="I195" s="34">
        <v>2.2080500000000001</v>
      </c>
      <c r="J195" s="34">
        <v>0.55879999999999996</v>
      </c>
      <c r="K195" s="34">
        <v>288.24934882363112</v>
      </c>
      <c r="L195" s="34">
        <v>7.6345999999999998</v>
      </c>
      <c r="M195" s="23">
        <v>0.3775</v>
      </c>
      <c r="N195" s="23">
        <v>2.6362000000000001</v>
      </c>
      <c r="O195" s="34">
        <v>18.230495000000001</v>
      </c>
      <c r="P195" s="34">
        <v>49.17258532292967</v>
      </c>
      <c r="Q195" s="23">
        <v>20.951599999999999</v>
      </c>
      <c r="R195" s="23">
        <v>2.0151520000000001</v>
      </c>
      <c r="S195" s="23">
        <v>0.70527300000000004</v>
      </c>
      <c r="U195" s="1"/>
      <c r="V195" s="1"/>
      <c r="W195" s="1"/>
      <c r="X195" s="1"/>
      <c r="Y195" s="1"/>
      <c r="Z195" s="1"/>
      <c r="AA195" s="1"/>
      <c r="AB195" s="37"/>
      <c r="AC195" s="37"/>
      <c r="AD195" s="1"/>
      <c r="AE195" s="1"/>
    </row>
    <row r="196" spans="1:31" x14ac:dyDescent="0.3">
      <c r="A196" t="s">
        <v>697</v>
      </c>
      <c r="B196" t="s">
        <v>255</v>
      </c>
      <c r="C196" s="39">
        <v>6.0713999999999997</v>
      </c>
      <c r="D196" s="34">
        <v>1.9093000000000002</v>
      </c>
      <c r="E196" s="23">
        <v>13.1639</v>
      </c>
      <c r="F196" s="23">
        <v>1.4908999999999999</v>
      </c>
      <c r="G196" s="23">
        <v>30.76</v>
      </c>
      <c r="H196" s="23">
        <v>11.1698</v>
      </c>
      <c r="I196" s="34">
        <v>4.6081500000000002</v>
      </c>
      <c r="J196" s="34">
        <v>2.4169999999999998</v>
      </c>
      <c r="K196" s="34">
        <v>1081.3611454359857</v>
      </c>
      <c r="L196" s="34">
        <v>5.4691999999999998</v>
      </c>
      <c r="M196" s="23">
        <v>0.23480000000000001</v>
      </c>
      <c r="N196" s="23">
        <v>2.8681000000000001</v>
      </c>
      <c r="O196" s="34">
        <v>10.03974</v>
      </c>
      <c r="P196" s="34">
        <v>58.369386270531031</v>
      </c>
      <c r="Q196" s="23">
        <v>36.5503</v>
      </c>
      <c r="R196" s="23">
        <v>6.0910000000000001E-3</v>
      </c>
      <c r="S196" s="23">
        <v>5.4784389999999998</v>
      </c>
      <c r="U196" s="1"/>
      <c r="V196" s="1"/>
      <c r="W196" s="1"/>
      <c r="X196" s="1"/>
      <c r="Y196" s="1"/>
      <c r="Z196" s="1"/>
      <c r="AA196" s="1"/>
      <c r="AB196" s="37"/>
      <c r="AC196" s="37"/>
      <c r="AD196" s="1"/>
      <c r="AE196" s="1"/>
    </row>
    <row r="197" spans="1:31" x14ac:dyDescent="0.3">
      <c r="A197" t="s">
        <v>698</v>
      </c>
      <c r="B197" t="s">
        <v>256</v>
      </c>
      <c r="C197" s="39">
        <v>11.622400000000001</v>
      </c>
      <c r="D197" s="34">
        <v>3.0521000000000003</v>
      </c>
      <c r="E197" s="23">
        <v>13.7233</v>
      </c>
      <c r="F197" s="23">
        <v>1.6231</v>
      </c>
      <c r="G197" s="23">
        <v>483.26090909090902</v>
      </c>
      <c r="H197" s="23">
        <v>4.1947000000000001</v>
      </c>
      <c r="I197" s="34">
        <v>4.7758500000000002</v>
      </c>
      <c r="J197" s="34">
        <v>0.88300000000000001</v>
      </c>
      <c r="K197" s="34">
        <v>2272.5827023243487</v>
      </c>
      <c r="L197" s="34">
        <v>8.5015999999999998</v>
      </c>
      <c r="M197" s="23">
        <v>0.4516</v>
      </c>
      <c r="N197" s="23">
        <v>2.8148</v>
      </c>
      <c r="O197" s="34">
        <v>12.103871</v>
      </c>
      <c r="P197" s="34">
        <v>43.824970971648789</v>
      </c>
      <c r="Q197" s="23">
        <v>36.860700000000001</v>
      </c>
      <c r="R197" s="23">
        <v>5.0239999999999998E-3</v>
      </c>
      <c r="S197" s="23">
        <v>0.54742900000000005</v>
      </c>
      <c r="U197" s="1"/>
      <c r="V197" s="1"/>
      <c r="W197" s="1"/>
      <c r="X197" s="1"/>
      <c r="Y197" s="1"/>
      <c r="Z197" s="1"/>
      <c r="AA197" s="1"/>
      <c r="AB197" s="37"/>
      <c r="AC197" s="37"/>
      <c r="AD197" s="1"/>
      <c r="AE197" s="1"/>
    </row>
    <row r="198" spans="1:31" x14ac:dyDescent="0.3">
      <c r="A198" t="s">
        <v>699</v>
      </c>
      <c r="B198" t="s">
        <v>257</v>
      </c>
      <c r="C198" s="39">
        <v>12.8246</v>
      </c>
      <c r="D198" s="34">
        <v>4.9568000000000012</v>
      </c>
      <c r="E198" s="23">
        <v>12.750400000000001</v>
      </c>
      <c r="F198" s="23">
        <v>1.6823999999999999</v>
      </c>
      <c r="G198" s="23">
        <v>142.375</v>
      </c>
      <c r="H198" s="23">
        <v>-2.9836999999999998</v>
      </c>
      <c r="I198" s="34">
        <v>4.0733499999999996</v>
      </c>
      <c r="J198" s="34">
        <v>3.6204499999999999</v>
      </c>
      <c r="K198" s="34">
        <v>0</v>
      </c>
      <c r="L198" s="34">
        <v>2.7974999999999999</v>
      </c>
      <c r="M198" s="23">
        <v>1.3222</v>
      </c>
      <c r="N198" s="23">
        <v>2.6558000000000002</v>
      </c>
      <c r="O198" s="34">
        <v>15.744842999999999</v>
      </c>
      <c r="P198" s="34">
        <v>46.297529755871537</v>
      </c>
      <c r="Q198" s="23">
        <v>25.145900000000001</v>
      </c>
      <c r="R198" s="23">
        <v>0</v>
      </c>
      <c r="S198" s="23">
        <v>3.7088190000000001</v>
      </c>
      <c r="U198" s="1"/>
      <c r="V198" s="1"/>
      <c r="W198" s="1"/>
      <c r="X198" s="1"/>
      <c r="Y198" s="1"/>
      <c r="Z198" s="1"/>
      <c r="AA198" s="1"/>
      <c r="AB198" s="37"/>
      <c r="AC198" s="37"/>
      <c r="AD198" s="1"/>
      <c r="AE198" s="1"/>
    </row>
    <row r="199" spans="1:31" x14ac:dyDescent="0.3">
      <c r="A199" t="s">
        <v>700</v>
      </c>
      <c r="B199" t="s">
        <v>258</v>
      </c>
      <c r="C199" s="39">
        <v>2.2509000000000001</v>
      </c>
      <c r="D199" s="34">
        <v>0.43019999999999992</v>
      </c>
      <c r="E199" s="23">
        <v>14.5481</v>
      </c>
      <c r="F199" s="23">
        <v>1.7946</v>
      </c>
      <c r="G199" s="23">
        <v>215.28</v>
      </c>
      <c r="H199" s="23">
        <v>-7.7525000000000004</v>
      </c>
      <c r="I199" s="34">
        <v>4.776452600827966</v>
      </c>
      <c r="J199" s="34">
        <v>2.618096369062251</v>
      </c>
      <c r="K199" s="34">
        <v>963.78158045781322</v>
      </c>
      <c r="L199" s="34">
        <v>4.2676999999999996</v>
      </c>
      <c r="M199" s="23">
        <v>3.7330999999999999</v>
      </c>
      <c r="N199" s="23">
        <v>3.4750000000000001</v>
      </c>
      <c r="O199" s="34">
        <v>17.413371000000001</v>
      </c>
      <c r="P199" s="34">
        <v>38.903289328269736</v>
      </c>
      <c r="Q199" s="23">
        <v>30.146999999999998</v>
      </c>
      <c r="R199" s="23">
        <v>0.21756300000000001</v>
      </c>
      <c r="S199" s="23">
        <v>1.0333859999999999</v>
      </c>
      <c r="U199" s="1"/>
      <c r="V199" s="1"/>
      <c r="W199" s="1"/>
      <c r="X199" s="1"/>
      <c r="Y199" s="1"/>
      <c r="Z199" s="1"/>
      <c r="AA199" s="1"/>
      <c r="AB199" s="37"/>
      <c r="AC199" s="37"/>
      <c r="AD199" s="1"/>
      <c r="AE199" s="1"/>
    </row>
    <row r="200" spans="1:31" x14ac:dyDescent="0.3">
      <c r="A200" t="s">
        <v>701</v>
      </c>
      <c r="B200" t="s">
        <v>259</v>
      </c>
      <c r="C200" s="39">
        <v>19.013000000000002</v>
      </c>
      <c r="D200" s="34">
        <v>9.1124000000000009</v>
      </c>
      <c r="E200" s="23">
        <v>15.797599999999999</v>
      </c>
      <c r="F200" s="23">
        <v>1.6760999999999999</v>
      </c>
      <c r="G200" s="23">
        <v>449.30799999999999</v>
      </c>
      <c r="H200" s="23">
        <v>12.8535</v>
      </c>
      <c r="I200" s="34">
        <v>5.8102</v>
      </c>
      <c r="J200" s="34">
        <v>0.94785000000000008</v>
      </c>
      <c r="K200" s="34">
        <v>2043.074188392397</v>
      </c>
      <c r="L200" s="34">
        <v>2.7803</v>
      </c>
      <c r="M200" s="23">
        <v>0.40460000000000002</v>
      </c>
      <c r="N200" s="23">
        <v>3.9735</v>
      </c>
      <c r="O200" s="34">
        <v>12.200332</v>
      </c>
      <c r="P200" s="34">
        <v>42.805195085186384</v>
      </c>
      <c r="Q200" s="23">
        <v>39.950000000000003</v>
      </c>
      <c r="R200" s="23">
        <v>8.5499999999999997E-4</v>
      </c>
      <c r="S200" s="23">
        <v>0.28299200000000002</v>
      </c>
      <c r="U200" s="1"/>
      <c r="V200" s="1"/>
      <c r="W200" s="1"/>
      <c r="X200" s="1"/>
      <c r="Y200" s="1"/>
      <c r="Z200" s="1"/>
      <c r="AA200" s="1"/>
      <c r="AB200" s="37"/>
      <c r="AC200" s="37"/>
      <c r="AD200" s="1"/>
      <c r="AE200" s="1"/>
    </row>
    <row r="201" spans="1:31" x14ac:dyDescent="0.3">
      <c r="A201" t="s">
        <v>702</v>
      </c>
      <c r="B201" t="s">
        <v>260</v>
      </c>
      <c r="C201" s="39">
        <v>4.3529999999999998</v>
      </c>
      <c r="D201" s="34">
        <v>0.89270000000000005</v>
      </c>
      <c r="E201" s="23">
        <v>17.836099999999998</v>
      </c>
      <c r="F201" s="23">
        <v>2.2079</v>
      </c>
      <c r="G201" s="23">
        <v>225.91</v>
      </c>
      <c r="H201" s="23">
        <v>-0.35949999999999999</v>
      </c>
      <c r="I201" s="34">
        <v>3.0058852164957299</v>
      </c>
      <c r="J201" s="34">
        <v>0.70286116079984673</v>
      </c>
      <c r="K201" s="34">
        <v>0</v>
      </c>
      <c r="L201" s="34">
        <v>6.3533999999999997</v>
      </c>
      <c r="M201" s="23">
        <v>0.55759999999999998</v>
      </c>
      <c r="N201" s="23">
        <v>1.8559000000000001</v>
      </c>
      <c r="O201" s="34">
        <v>13.705867</v>
      </c>
      <c r="P201" s="34">
        <v>50.333630333630332</v>
      </c>
      <c r="Q201" s="23">
        <v>21.161899999999999</v>
      </c>
      <c r="R201" s="23">
        <v>3.9513E-2</v>
      </c>
      <c r="S201" s="23">
        <v>1.1576500000000001</v>
      </c>
      <c r="U201" s="1"/>
      <c r="V201" s="1"/>
      <c r="W201" s="1"/>
      <c r="X201" s="1"/>
      <c r="Y201" s="1"/>
      <c r="Z201" s="1"/>
      <c r="AA201" s="1"/>
      <c r="AB201" s="37"/>
      <c r="AC201" s="37"/>
      <c r="AD201" s="1"/>
      <c r="AE201" s="1"/>
    </row>
    <row r="202" spans="1:31" x14ac:dyDescent="0.3">
      <c r="A202" t="s">
        <v>703</v>
      </c>
      <c r="B202" t="s">
        <v>261</v>
      </c>
      <c r="C202" s="39">
        <v>20.988399999999999</v>
      </c>
      <c r="D202" s="34">
        <v>8.5048999999999992</v>
      </c>
      <c r="E202" s="23">
        <v>14.5579</v>
      </c>
      <c r="F202" s="23">
        <v>1.6682999999999999</v>
      </c>
      <c r="G202" s="23">
        <v>121.50666666666666</v>
      </c>
      <c r="H202" s="23">
        <v>-6.5628000000000002</v>
      </c>
      <c r="I202" s="34">
        <v>2.4195000000000002</v>
      </c>
      <c r="J202" s="34">
        <v>0.19774999999999998</v>
      </c>
      <c r="K202" s="34">
        <v>843.64474995087608</v>
      </c>
      <c r="L202" s="34">
        <v>4.1565000000000003</v>
      </c>
      <c r="M202" s="23">
        <v>0.71989999999999998</v>
      </c>
      <c r="N202" s="23">
        <v>2.4270999999999998</v>
      </c>
      <c r="O202" s="34">
        <v>14.551988</v>
      </c>
      <c r="P202" s="34">
        <v>44.973537787315344</v>
      </c>
      <c r="Q202" s="23">
        <v>33.777500000000003</v>
      </c>
      <c r="R202" s="23">
        <v>0.853572</v>
      </c>
      <c r="S202" s="23">
        <v>1.228618</v>
      </c>
      <c r="U202" s="1"/>
      <c r="V202" s="1"/>
      <c r="W202" s="1"/>
      <c r="X202" s="1"/>
      <c r="Y202" s="1"/>
      <c r="Z202" s="1"/>
      <c r="AA202" s="1"/>
      <c r="AB202" s="37"/>
      <c r="AC202" s="37"/>
      <c r="AD202" s="1"/>
      <c r="AE202" s="1"/>
    </row>
    <row r="203" spans="1:31" x14ac:dyDescent="0.3">
      <c r="A203" t="s">
        <v>704</v>
      </c>
      <c r="B203" t="s">
        <v>262</v>
      </c>
      <c r="C203" s="39">
        <v>8.3927999999999994</v>
      </c>
      <c r="D203" s="34">
        <v>3.2057000000000002</v>
      </c>
      <c r="E203" s="23">
        <v>16.590699999999998</v>
      </c>
      <c r="F203" s="23">
        <v>2.0579999999999998</v>
      </c>
      <c r="G203" s="23">
        <v>227.47</v>
      </c>
      <c r="H203" s="23">
        <v>1.5779000000000001</v>
      </c>
      <c r="I203" s="34">
        <v>2.9732439996996098</v>
      </c>
      <c r="J203" s="34">
        <v>0.65635364147447772</v>
      </c>
      <c r="K203" s="34">
        <v>0</v>
      </c>
      <c r="L203" s="34">
        <v>14.421799999999999</v>
      </c>
      <c r="M203" s="23">
        <v>0.3851</v>
      </c>
      <c r="N203" s="23">
        <v>2.1766000000000001</v>
      </c>
      <c r="O203" s="34">
        <v>10.917579999999999</v>
      </c>
      <c r="P203" s="34">
        <v>46.099891159753298</v>
      </c>
      <c r="Q203" s="23">
        <v>25.6981</v>
      </c>
      <c r="R203" s="23">
        <v>4.8000000000000001E-5</v>
      </c>
      <c r="S203" s="23">
        <v>1.8147549999999999</v>
      </c>
      <c r="U203" s="1"/>
      <c r="V203" s="1"/>
      <c r="W203" s="1"/>
      <c r="X203" s="1"/>
      <c r="Y203" s="1"/>
      <c r="Z203" s="1"/>
      <c r="AA203" s="1"/>
      <c r="AB203" s="37"/>
      <c r="AC203" s="37"/>
      <c r="AD203" s="1"/>
      <c r="AE203" s="1"/>
    </row>
    <row r="204" spans="1:31" x14ac:dyDescent="0.3">
      <c r="A204" t="s">
        <v>705</v>
      </c>
      <c r="B204" t="s">
        <v>263</v>
      </c>
      <c r="C204" s="39">
        <v>4.7186000000000003</v>
      </c>
      <c r="D204" s="34">
        <v>1.8951000000000002</v>
      </c>
      <c r="E204" s="23">
        <v>9.2760999999999996</v>
      </c>
      <c r="F204" s="23">
        <v>0.96489999999999998</v>
      </c>
      <c r="G204" s="23">
        <v>259.51</v>
      </c>
      <c r="H204" s="23">
        <v>-1.6657</v>
      </c>
      <c r="I204" s="34">
        <v>4.5740816704786624</v>
      </c>
      <c r="J204" s="34">
        <v>1.1563467614261369</v>
      </c>
      <c r="K204" s="34">
        <v>771.17405138529875</v>
      </c>
      <c r="L204" s="34">
        <v>0.85389999999999999</v>
      </c>
      <c r="M204" s="23">
        <v>0.62409999999999999</v>
      </c>
      <c r="N204" s="23">
        <v>3.7551999999999999</v>
      </c>
      <c r="O204" s="34">
        <v>15.555192</v>
      </c>
      <c r="P204" s="34">
        <v>54.27259491544406</v>
      </c>
      <c r="Q204" s="23">
        <v>27.782299999999999</v>
      </c>
      <c r="R204" s="23">
        <v>3.4030000000000002E-3</v>
      </c>
      <c r="S204" s="23">
        <v>0.64965099999999998</v>
      </c>
      <c r="U204" s="1"/>
      <c r="V204" s="1"/>
      <c r="W204" s="1"/>
      <c r="X204" s="1"/>
      <c r="Y204" s="1"/>
      <c r="Z204" s="1"/>
      <c r="AA204" s="1"/>
      <c r="AB204" s="37"/>
      <c r="AC204" s="37"/>
      <c r="AD204" s="1"/>
      <c r="AE204" s="1"/>
    </row>
    <row r="205" spans="1:31" x14ac:dyDescent="0.3">
      <c r="A205" t="s">
        <v>706</v>
      </c>
      <c r="B205" t="s">
        <v>264</v>
      </c>
      <c r="C205" s="39">
        <v>10.277100000000001</v>
      </c>
      <c r="D205" s="34">
        <v>3.3311999999999999</v>
      </c>
      <c r="E205" s="23">
        <v>17.246600000000001</v>
      </c>
      <c r="F205" s="23">
        <v>2.0729000000000002</v>
      </c>
      <c r="G205" s="23">
        <v>96.666666666666671</v>
      </c>
      <c r="H205" s="23">
        <v>-1.0144</v>
      </c>
      <c r="I205" s="34">
        <v>4.776452600827966</v>
      </c>
      <c r="J205" s="34">
        <v>2.618096369062251</v>
      </c>
      <c r="K205" s="34">
        <v>44.161010455927993</v>
      </c>
      <c r="L205" s="34">
        <v>4.7939999999999996</v>
      </c>
      <c r="M205" s="23">
        <v>0.40860000000000002</v>
      </c>
      <c r="N205" s="23">
        <v>3.9550000000000001</v>
      </c>
      <c r="O205" s="34">
        <v>18.470905999999999</v>
      </c>
      <c r="P205" s="34">
        <v>41.555159341515349</v>
      </c>
      <c r="Q205" s="23">
        <v>17.997199999999999</v>
      </c>
      <c r="R205" s="23">
        <v>6.7250000000000001E-3</v>
      </c>
      <c r="S205" s="23">
        <v>0.58200600000000002</v>
      </c>
      <c r="U205" s="1"/>
      <c r="V205" s="1"/>
      <c r="W205" s="1"/>
      <c r="X205" s="1"/>
      <c r="Y205" s="1"/>
      <c r="Z205" s="1"/>
      <c r="AA205" s="1"/>
      <c r="AB205" s="37"/>
      <c r="AC205" s="37"/>
      <c r="AD205" s="1"/>
      <c r="AE205" s="1"/>
    </row>
    <row r="206" spans="1:31" x14ac:dyDescent="0.3">
      <c r="A206" t="s">
        <v>707</v>
      </c>
      <c r="B206" t="s">
        <v>265</v>
      </c>
      <c r="C206" s="39">
        <v>4.0995999999999997</v>
      </c>
      <c r="D206" s="34">
        <v>1.1424999999999998</v>
      </c>
      <c r="E206" s="23">
        <v>16.481200000000001</v>
      </c>
      <c r="F206" s="23">
        <v>2.0078</v>
      </c>
      <c r="G206" s="23">
        <v>77.47999999999999</v>
      </c>
      <c r="H206" s="23">
        <v>-1.5311999999999999</v>
      </c>
      <c r="I206" s="34">
        <v>4.3190859097043308</v>
      </c>
      <c r="J206" s="34">
        <v>0.26423741472172357</v>
      </c>
      <c r="K206" s="34">
        <v>0</v>
      </c>
      <c r="L206" s="34">
        <v>3.3904000000000001</v>
      </c>
      <c r="M206" s="23">
        <v>1.1221000000000001</v>
      </c>
      <c r="N206" s="23">
        <v>2.1402999999999999</v>
      </c>
      <c r="O206" s="34">
        <v>8.6612880000000008</v>
      </c>
      <c r="P206" s="34">
        <v>54.108803908672364</v>
      </c>
      <c r="Q206" s="23">
        <v>24.976099999999999</v>
      </c>
      <c r="R206" s="23">
        <v>7.3800000000000005E-4</v>
      </c>
      <c r="S206" s="23">
        <v>2.4960789999999999</v>
      </c>
      <c r="U206" s="1"/>
      <c r="V206" s="1"/>
      <c r="W206" s="1"/>
      <c r="X206" s="1"/>
      <c r="Y206" s="1"/>
      <c r="Z206" s="1"/>
      <c r="AA206" s="1"/>
      <c r="AB206" s="37"/>
      <c r="AC206" s="37"/>
      <c r="AD206" s="1"/>
      <c r="AE206" s="1"/>
    </row>
    <row r="207" spans="1:31" x14ac:dyDescent="0.3">
      <c r="A207" t="s">
        <v>708</v>
      </c>
      <c r="B207" t="s">
        <v>266</v>
      </c>
      <c r="C207" s="39">
        <v>9.7190999999999992</v>
      </c>
      <c r="D207" s="34">
        <v>3.5943000000000001</v>
      </c>
      <c r="E207" s="23">
        <v>14.5616</v>
      </c>
      <c r="F207" s="23">
        <v>1.7013</v>
      </c>
      <c r="G207" s="23">
        <v>93.515000000000001</v>
      </c>
      <c r="H207" s="23">
        <v>7.0298999999999996</v>
      </c>
      <c r="I207" s="34">
        <v>4.3031843382748303</v>
      </c>
      <c r="J207" s="34">
        <v>0</v>
      </c>
      <c r="K207" s="34">
        <v>44.057284278513862</v>
      </c>
      <c r="L207" s="34">
        <v>1.9206000000000001</v>
      </c>
      <c r="M207" s="23">
        <v>0.50939999999999996</v>
      </c>
      <c r="N207" s="23">
        <v>3.13</v>
      </c>
      <c r="O207" s="34">
        <v>20.417594000000001</v>
      </c>
      <c r="P207" s="34">
        <v>49.04740425714715</v>
      </c>
      <c r="Q207" s="23">
        <v>25.314599999999999</v>
      </c>
      <c r="R207" s="23">
        <v>0.58896999999999999</v>
      </c>
      <c r="S207" s="23">
        <v>2.3856929999999998</v>
      </c>
      <c r="U207" s="1"/>
      <c r="V207" s="1"/>
      <c r="W207" s="1"/>
      <c r="X207" s="1"/>
      <c r="Y207" s="1"/>
      <c r="Z207" s="1"/>
      <c r="AA207" s="1"/>
      <c r="AB207" s="37"/>
      <c r="AC207" s="37"/>
      <c r="AD207" s="1"/>
      <c r="AE207" s="1"/>
    </row>
    <row r="208" spans="1:31" x14ac:dyDescent="0.3">
      <c r="A208" t="s">
        <v>709</v>
      </c>
      <c r="B208" t="s">
        <v>267</v>
      </c>
      <c r="C208" s="39">
        <v>2.1046</v>
      </c>
      <c r="D208" s="34">
        <v>0.75659999999999994</v>
      </c>
      <c r="E208" s="23">
        <v>22.621700000000001</v>
      </c>
      <c r="F208" s="23">
        <v>3.431</v>
      </c>
      <c r="G208" s="23">
        <v>189.14</v>
      </c>
      <c r="H208" s="23">
        <v>-7.4858000000000002</v>
      </c>
      <c r="I208" s="34">
        <v>3.8473999999999995</v>
      </c>
      <c r="J208" s="34">
        <v>0.91589999999999994</v>
      </c>
      <c r="K208" s="34">
        <v>33.257420481287483</v>
      </c>
      <c r="L208" s="34">
        <v>1.1473</v>
      </c>
      <c r="M208" s="23">
        <v>0.51970000000000005</v>
      </c>
      <c r="N208" s="23">
        <v>2.0432000000000001</v>
      </c>
      <c r="O208" s="34">
        <v>14.802306</v>
      </c>
      <c r="P208" s="34">
        <v>56.338088141366825</v>
      </c>
      <c r="Q208" s="23">
        <v>31.276299999999999</v>
      </c>
      <c r="R208" s="23">
        <v>1.4344889999999999</v>
      </c>
      <c r="S208" s="23">
        <v>0.56548699999999996</v>
      </c>
      <c r="U208" s="1"/>
      <c r="V208" s="1"/>
      <c r="W208" s="1"/>
      <c r="X208" s="1"/>
      <c r="Y208" s="1"/>
      <c r="Z208" s="1"/>
      <c r="AA208" s="1"/>
      <c r="AB208" s="37"/>
      <c r="AC208" s="37"/>
      <c r="AD208" s="1"/>
      <c r="AE208" s="1"/>
    </row>
    <row r="209" spans="1:31" x14ac:dyDescent="0.3">
      <c r="A209" t="s">
        <v>710</v>
      </c>
      <c r="B209" t="s">
        <v>268</v>
      </c>
      <c r="C209" s="39">
        <v>8.0089000000000006</v>
      </c>
      <c r="D209" s="34">
        <v>2.5352000000000001</v>
      </c>
      <c r="E209" s="23">
        <v>19.7393</v>
      </c>
      <c r="F209" s="23">
        <v>2.2103999999999999</v>
      </c>
      <c r="G209" s="23">
        <v>219.20666666666671</v>
      </c>
      <c r="H209" s="23">
        <v>6.7965</v>
      </c>
      <c r="I209" s="34">
        <v>4.4563260417113684</v>
      </c>
      <c r="J209" s="34">
        <v>0.40442758896058262</v>
      </c>
      <c r="K209" s="34">
        <v>0</v>
      </c>
      <c r="L209" s="34">
        <v>1.6342000000000001</v>
      </c>
      <c r="M209" s="23">
        <v>0.4768</v>
      </c>
      <c r="N209" s="23">
        <v>3.8062</v>
      </c>
      <c r="O209" s="34">
        <v>16.081468999999998</v>
      </c>
      <c r="P209" s="34">
        <v>45.177454946671567</v>
      </c>
      <c r="Q209" s="23">
        <v>26.1008</v>
      </c>
      <c r="R209" s="23">
        <v>7.5680000000000001E-3</v>
      </c>
      <c r="S209" s="23">
        <v>0.53421300000000005</v>
      </c>
      <c r="U209" s="1"/>
      <c r="V209" s="1"/>
      <c r="W209" s="1"/>
      <c r="X209" s="1"/>
      <c r="Y209" s="1"/>
      <c r="Z209" s="1"/>
      <c r="AA209" s="1"/>
      <c r="AB209" s="37"/>
      <c r="AC209" s="37"/>
      <c r="AD209" s="1"/>
      <c r="AE209" s="1"/>
    </row>
    <row r="210" spans="1:31" x14ac:dyDescent="0.3">
      <c r="A210" t="s">
        <v>711</v>
      </c>
      <c r="B210" t="s">
        <v>269</v>
      </c>
      <c r="C210" s="39">
        <v>13.7333</v>
      </c>
      <c r="D210" s="34">
        <v>7.2058</v>
      </c>
      <c r="E210" s="23">
        <v>16.469100000000001</v>
      </c>
      <c r="F210" s="23">
        <v>1.9870000000000001</v>
      </c>
      <c r="G210" s="23">
        <v>141.61500000000001</v>
      </c>
      <c r="H210" s="23">
        <v>-0.58789999999999998</v>
      </c>
      <c r="I210" s="34">
        <v>3.3206416942024637</v>
      </c>
      <c r="J210" s="34">
        <v>0.27791370450818798</v>
      </c>
      <c r="K210" s="34">
        <v>223.658762898123</v>
      </c>
      <c r="L210" s="34">
        <v>2.5150999999999999</v>
      </c>
      <c r="M210" s="23">
        <v>0.23619999999999999</v>
      </c>
      <c r="N210" s="23">
        <v>2.5146000000000002</v>
      </c>
      <c r="O210" s="34">
        <v>17.652184999999999</v>
      </c>
      <c r="P210" s="34">
        <v>42.651052518140666</v>
      </c>
      <c r="Q210" s="23">
        <v>21.404599999999999</v>
      </c>
      <c r="R210" s="23">
        <v>7.5000000000000002E-4</v>
      </c>
      <c r="S210" s="23">
        <v>1.439397</v>
      </c>
      <c r="U210" s="1"/>
      <c r="V210" s="1"/>
      <c r="W210" s="1"/>
      <c r="X210" s="1"/>
      <c r="Y210" s="1"/>
      <c r="Z210" s="1"/>
      <c r="AA210" s="1"/>
      <c r="AB210" s="37"/>
      <c r="AC210" s="37"/>
      <c r="AD210" s="1"/>
      <c r="AE210" s="1"/>
    </row>
    <row r="211" spans="1:31" x14ac:dyDescent="0.3">
      <c r="A211" t="s">
        <v>712</v>
      </c>
      <c r="B211" t="s">
        <v>270</v>
      </c>
      <c r="C211" s="39">
        <v>1.0627</v>
      </c>
      <c r="D211" s="34">
        <v>0.14229999999999998</v>
      </c>
      <c r="E211" s="23">
        <v>18.3188</v>
      </c>
      <c r="F211" s="23">
        <v>2.2681</v>
      </c>
      <c r="G211" s="23">
        <v>142.74</v>
      </c>
      <c r="H211" s="23">
        <v>-1.5863</v>
      </c>
      <c r="I211" s="34">
        <v>5.7130999999999998</v>
      </c>
      <c r="J211" s="34">
        <v>2.76545</v>
      </c>
      <c r="K211" s="34">
        <v>22091.114498341256</v>
      </c>
      <c r="L211" s="34">
        <v>5.8500000000000003E-2</v>
      </c>
      <c r="M211" s="23">
        <v>10.952500000000001</v>
      </c>
      <c r="N211" s="23">
        <v>18.683700000000002</v>
      </c>
      <c r="O211" s="34">
        <v>7.0932000000000004</v>
      </c>
      <c r="P211" s="34">
        <v>57.961912479740683</v>
      </c>
      <c r="Q211" s="23">
        <v>34.9895</v>
      </c>
      <c r="R211" s="23">
        <v>0</v>
      </c>
      <c r="S211" s="23">
        <v>0.96465100000000004</v>
      </c>
      <c r="U211" s="1"/>
      <c r="V211" s="1"/>
      <c r="W211" s="1"/>
      <c r="X211" s="1"/>
      <c r="Y211" s="1"/>
      <c r="Z211" s="1"/>
      <c r="AA211" s="1"/>
      <c r="AB211" s="37"/>
      <c r="AC211" s="37"/>
      <c r="AD211" s="1"/>
      <c r="AE211" s="1"/>
    </row>
    <row r="212" spans="1:31" x14ac:dyDescent="0.3">
      <c r="A212" t="s">
        <v>713</v>
      </c>
      <c r="B212" t="s">
        <v>271</v>
      </c>
      <c r="C212" s="39">
        <v>15.346500000000001</v>
      </c>
      <c r="D212" s="34">
        <v>5.4652999999999992</v>
      </c>
      <c r="E212" s="23">
        <v>16.870799999999999</v>
      </c>
      <c r="F212" s="23">
        <v>2.4146999999999998</v>
      </c>
      <c r="G212" s="23">
        <v>162.38</v>
      </c>
      <c r="H212" s="23">
        <v>-6.2572000000000001</v>
      </c>
      <c r="I212" s="34">
        <v>2.8022185633924703</v>
      </c>
      <c r="J212" s="34">
        <v>0.97934272695899738</v>
      </c>
      <c r="K212" s="34">
        <v>0</v>
      </c>
      <c r="L212" s="34">
        <v>20.796900000000001</v>
      </c>
      <c r="M212" s="23">
        <v>0.47499999999999998</v>
      </c>
      <c r="N212" s="23">
        <v>2.3384999999999998</v>
      </c>
      <c r="O212" s="34">
        <v>17.237169999999999</v>
      </c>
      <c r="P212" s="34">
        <v>44.342306850514333</v>
      </c>
      <c r="Q212" s="23">
        <v>22.317499999999999</v>
      </c>
      <c r="R212" s="23">
        <v>6.0549999999999996E-3</v>
      </c>
      <c r="S212" s="23">
        <v>2.562243</v>
      </c>
      <c r="U212" s="1"/>
      <c r="V212" s="1"/>
      <c r="W212" s="1"/>
      <c r="X212" s="1"/>
      <c r="Y212" s="1"/>
      <c r="Z212" s="1"/>
      <c r="AA212" s="1"/>
      <c r="AB212" s="37"/>
      <c r="AC212" s="37"/>
      <c r="AD212" s="1"/>
      <c r="AE212" s="1"/>
    </row>
    <row r="213" spans="1:31" x14ac:dyDescent="0.3">
      <c r="A213" t="s">
        <v>714</v>
      </c>
      <c r="B213" t="s">
        <v>272</v>
      </c>
      <c r="C213" s="39">
        <v>5.7931999999999997</v>
      </c>
      <c r="D213" s="34">
        <v>1.8636000000000004</v>
      </c>
      <c r="E213" s="23">
        <v>15.668200000000001</v>
      </c>
      <c r="F213" s="23">
        <v>1.9873000000000001</v>
      </c>
      <c r="G213" s="23">
        <v>298.255</v>
      </c>
      <c r="H213" s="23">
        <v>1.661</v>
      </c>
      <c r="I213" s="34">
        <v>3.9780500000000001</v>
      </c>
      <c r="J213" s="34">
        <v>1.2845</v>
      </c>
      <c r="K213" s="34">
        <v>449.12405456073441</v>
      </c>
      <c r="L213" s="34">
        <v>6.4340000000000002</v>
      </c>
      <c r="M213" s="23">
        <v>0.52010000000000001</v>
      </c>
      <c r="N213" s="23">
        <v>2.8157999999999999</v>
      </c>
      <c r="O213" s="34">
        <v>14.986616</v>
      </c>
      <c r="P213" s="34">
        <v>52.157722502538974</v>
      </c>
      <c r="Q213" s="23">
        <v>30.450900000000001</v>
      </c>
      <c r="R213" s="23">
        <v>2.624E-3</v>
      </c>
      <c r="S213" s="23">
        <v>1.2655989999999999</v>
      </c>
      <c r="U213" s="1"/>
      <c r="V213" s="1"/>
      <c r="W213" s="1"/>
      <c r="X213" s="1"/>
      <c r="Y213" s="1"/>
      <c r="Z213" s="1"/>
      <c r="AA213" s="1"/>
      <c r="AB213" s="37"/>
      <c r="AC213" s="37"/>
      <c r="AD213" s="1"/>
      <c r="AE213" s="1"/>
    </row>
    <row r="214" spans="1:31" x14ac:dyDescent="0.3">
      <c r="A214" t="s">
        <v>715</v>
      </c>
      <c r="B214" t="s">
        <v>273</v>
      </c>
      <c r="C214" s="39">
        <v>7.9157000000000002</v>
      </c>
      <c r="D214" s="34">
        <v>2.9742999999999995</v>
      </c>
      <c r="E214" s="23">
        <v>14.8172</v>
      </c>
      <c r="F214" s="23">
        <v>1.8828</v>
      </c>
      <c r="G214" s="23">
        <v>356.45428571428573</v>
      </c>
      <c r="H214" s="23">
        <v>2.4300000000000002</v>
      </c>
      <c r="I214" s="34">
        <v>4.9510500000000004</v>
      </c>
      <c r="J214" s="34">
        <v>0.79220000000000002</v>
      </c>
      <c r="K214" s="34">
        <v>2701.3944900545848</v>
      </c>
      <c r="L214" s="34">
        <v>5.6938000000000004</v>
      </c>
      <c r="M214" s="23">
        <v>0.36409999999999998</v>
      </c>
      <c r="N214" s="23">
        <v>2.6120000000000001</v>
      </c>
      <c r="O214" s="34">
        <v>9.7188649999999992</v>
      </c>
      <c r="P214" s="34">
        <v>45.3475707926887</v>
      </c>
      <c r="Q214" s="23">
        <v>43.6496</v>
      </c>
      <c r="R214" s="23">
        <v>9.5901E-2</v>
      </c>
      <c r="S214" s="23">
        <v>0.566222</v>
      </c>
      <c r="U214" s="1"/>
      <c r="V214" s="1"/>
      <c r="W214" s="1"/>
      <c r="X214" s="1"/>
      <c r="Y214" s="1"/>
      <c r="Z214" s="1"/>
      <c r="AA214" s="1"/>
      <c r="AB214" s="37"/>
      <c r="AC214" s="37"/>
      <c r="AD214" s="1"/>
      <c r="AE214" s="1"/>
    </row>
    <row r="215" spans="1:31" x14ac:dyDescent="0.3">
      <c r="A215" t="s">
        <v>716</v>
      </c>
      <c r="B215" t="s">
        <v>274</v>
      </c>
      <c r="C215" s="39">
        <v>9.1113999999999997</v>
      </c>
      <c r="D215" s="34">
        <v>4.0734999999999992</v>
      </c>
      <c r="E215" s="23">
        <v>11.172599999999999</v>
      </c>
      <c r="F215" s="23">
        <v>1.2172000000000001</v>
      </c>
      <c r="G215" s="23">
        <v>149.18666666666667</v>
      </c>
      <c r="H215" s="23">
        <v>7.6760999999999999</v>
      </c>
      <c r="I215" s="34">
        <v>4.2759</v>
      </c>
      <c r="J215" s="34">
        <v>0.25890000000000002</v>
      </c>
      <c r="K215" s="34">
        <v>341.67627895031649</v>
      </c>
      <c r="L215" s="34">
        <v>0.87539999999999996</v>
      </c>
      <c r="M215" s="23">
        <v>0.39689999999999998</v>
      </c>
      <c r="N215" s="23">
        <v>3.0933000000000002</v>
      </c>
      <c r="O215" s="34">
        <v>13.148032000000001</v>
      </c>
      <c r="P215" s="34">
        <v>43.105668882701671</v>
      </c>
      <c r="Q215" s="23">
        <v>24.0807</v>
      </c>
      <c r="R215" s="23">
        <v>0.37941599999999998</v>
      </c>
      <c r="S215" s="23">
        <v>1.3376110000000001</v>
      </c>
      <c r="U215" s="1"/>
      <c r="V215" s="1"/>
      <c r="W215" s="1"/>
      <c r="X215" s="1"/>
      <c r="Y215" s="1"/>
      <c r="Z215" s="1"/>
      <c r="AA215" s="1"/>
      <c r="AB215" s="37"/>
      <c r="AC215" s="37"/>
      <c r="AD215" s="1"/>
      <c r="AE215" s="1"/>
    </row>
    <row r="216" spans="1:31" x14ac:dyDescent="0.3">
      <c r="A216" t="s">
        <v>717</v>
      </c>
      <c r="B216" t="s">
        <v>275</v>
      </c>
      <c r="C216" s="39">
        <v>4.7980999999999998</v>
      </c>
      <c r="D216" s="34">
        <v>1.4814000000000003</v>
      </c>
      <c r="E216" s="23">
        <v>22.016999999999999</v>
      </c>
      <c r="F216" s="23">
        <v>2.4340000000000002</v>
      </c>
      <c r="G216" s="23">
        <v>165.69500000000002</v>
      </c>
      <c r="H216" s="23">
        <v>4.9652000000000003</v>
      </c>
      <c r="I216" s="34">
        <v>3.3696023881045361</v>
      </c>
      <c r="J216" s="34">
        <v>0.19509186098511466</v>
      </c>
      <c r="K216" s="34">
        <v>652.5621624442299</v>
      </c>
      <c r="L216" s="34">
        <v>34.564799999999998</v>
      </c>
      <c r="M216" s="23">
        <v>0.3427</v>
      </c>
      <c r="N216" s="23">
        <v>4.391</v>
      </c>
      <c r="O216" s="34">
        <v>17.487566000000001</v>
      </c>
      <c r="P216" s="34">
        <v>42.177633805540779</v>
      </c>
      <c r="Q216" s="23">
        <v>20.751999999999999</v>
      </c>
      <c r="R216" s="23">
        <v>8.4163000000000002E-2</v>
      </c>
      <c r="S216" s="23">
        <v>1.2602070000000001</v>
      </c>
      <c r="U216" s="1"/>
      <c r="V216" s="1"/>
      <c r="W216" s="1"/>
      <c r="X216" s="1"/>
      <c r="Y216" s="1"/>
      <c r="Z216" s="1"/>
      <c r="AA216" s="1"/>
      <c r="AB216" s="37"/>
      <c r="AC216" s="37"/>
      <c r="AD216" s="1"/>
      <c r="AE216" s="1"/>
    </row>
    <row r="217" spans="1:31" x14ac:dyDescent="0.3">
      <c r="A217" t="s">
        <v>718</v>
      </c>
      <c r="B217" t="s">
        <v>276</v>
      </c>
      <c r="C217" s="39">
        <v>11.4376</v>
      </c>
      <c r="D217" s="34">
        <v>2.0696999999999992</v>
      </c>
      <c r="E217" s="23">
        <v>19.800699999999999</v>
      </c>
      <c r="F217" s="23">
        <v>2.59</v>
      </c>
      <c r="G217" s="23">
        <v>157.94999999999999</v>
      </c>
      <c r="H217" s="23">
        <v>-0.81830000000000003</v>
      </c>
      <c r="I217" s="34">
        <v>7.4127500000000008</v>
      </c>
      <c r="J217" s="34">
        <v>3.0059499999999999</v>
      </c>
      <c r="K217" s="34">
        <v>0</v>
      </c>
      <c r="L217" s="34">
        <v>2.3534999999999999</v>
      </c>
      <c r="M217" s="23">
        <v>0.59430000000000005</v>
      </c>
      <c r="N217" s="23">
        <v>6.6909000000000001</v>
      </c>
      <c r="O217" s="34">
        <v>14.966828</v>
      </c>
      <c r="P217" s="34">
        <v>66.668097711758904</v>
      </c>
      <c r="Q217" s="23">
        <v>34.670499999999997</v>
      </c>
      <c r="R217" s="23">
        <v>1.717E-3</v>
      </c>
      <c r="S217" s="23">
        <v>0.75821000000000005</v>
      </c>
      <c r="U217" s="1"/>
      <c r="V217" s="1"/>
      <c r="W217" s="1"/>
      <c r="X217" s="1"/>
      <c r="Y217" s="1"/>
      <c r="Z217" s="1"/>
      <c r="AA217" s="1"/>
      <c r="AB217" s="37"/>
      <c r="AC217" s="37"/>
      <c r="AD217" s="1"/>
      <c r="AE217" s="1"/>
    </row>
    <row r="218" spans="1:31" x14ac:dyDescent="0.3">
      <c r="A218" t="s">
        <v>719</v>
      </c>
      <c r="B218" t="s">
        <v>277</v>
      </c>
      <c r="C218" s="39">
        <v>22.8262</v>
      </c>
      <c r="D218" s="34">
        <v>10.280999999999999</v>
      </c>
      <c r="E218" s="23">
        <v>13.1366</v>
      </c>
      <c r="F218" s="23">
        <v>1.4064000000000001</v>
      </c>
      <c r="G218" s="23">
        <v>98.43</v>
      </c>
      <c r="H218" s="23">
        <v>8.8658999999999999</v>
      </c>
      <c r="I218" s="34">
        <v>5.1186499999999997</v>
      </c>
      <c r="J218" s="34">
        <v>0.78034999999999999</v>
      </c>
      <c r="K218" s="34">
        <v>1334.6251485362429</v>
      </c>
      <c r="L218" s="34">
        <v>3.9588000000000001</v>
      </c>
      <c r="M218" s="23">
        <v>0.21809999999999999</v>
      </c>
      <c r="N218" s="23">
        <v>3.1469999999999998</v>
      </c>
      <c r="O218" s="34">
        <v>11.418590999999999</v>
      </c>
      <c r="P218" s="34">
        <v>51.619790987058281</v>
      </c>
      <c r="Q218" s="23">
        <v>39.167299999999997</v>
      </c>
      <c r="R218" s="23">
        <v>1.56E-4</v>
      </c>
      <c r="S218" s="23">
        <v>7.6481199999999996</v>
      </c>
      <c r="U218" s="1"/>
      <c r="V218" s="1"/>
      <c r="W218" s="1"/>
      <c r="X218" s="1"/>
      <c r="Y218" s="1"/>
      <c r="Z218" s="1"/>
      <c r="AA218" s="1"/>
      <c r="AB218" s="37"/>
      <c r="AC218" s="37"/>
      <c r="AD218" s="1"/>
      <c r="AE218" s="1"/>
    </row>
    <row r="219" spans="1:31" x14ac:dyDescent="0.3">
      <c r="A219" t="s">
        <v>720</v>
      </c>
      <c r="B219" t="s">
        <v>278</v>
      </c>
      <c r="C219" s="39">
        <v>8.2477</v>
      </c>
      <c r="D219" s="34">
        <v>3.0141</v>
      </c>
      <c r="E219" s="23">
        <v>18.331499999999998</v>
      </c>
      <c r="F219" s="23">
        <v>2.0607000000000002</v>
      </c>
      <c r="G219" s="23">
        <v>230.2466666666667</v>
      </c>
      <c r="H219" s="23">
        <v>8.0441000000000003</v>
      </c>
      <c r="I219" s="34">
        <v>4.9361499999999996</v>
      </c>
      <c r="J219" s="34">
        <v>0.51900000000000002</v>
      </c>
      <c r="K219" s="34">
        <v>1210.861657698495</v>
      </c>
      <c r="L219" s="34">
        <v>5.5856000000000003</v>
      </c>
      <c r="M219" s="23">
        <v>0.37469999999999998</v>
      </c>
      <c r="N219" s="23">
        <v>3.7547000000000001</v>
      </c>
      <c r="O219" s="34">
        <v>13.512859000000001</v>
      </c>
      <c r="P219" s="34">
        <v>42.683731988003352</v>
      </c>
      <c r="Q219" s="23">
        <v>33.136299999999999</v>
      </c>
      <c r="R219" s="23">
        <v>5.2950000000000002E-3</v>
      </c>
      <c r="S219" s="23">
        <v>0.326345</v>
      </c>
      <c r="U219" s="1"/>
      <c r="V219" s="1"/>
      <c r="W219" s="1"/>
      <c r="X219" s="1"/>
      <c r="Y219" s="1"/>
      <c r="Z219" s="1"/>
      <c r="AA219" s="1"/>
      <c r="AB219" s="37"/>
      <c r="AC219" s="37"/>
      <c r="AD219" s="1"/>
      <c r="AE219" s="1"/>
    </row>
    <row r="220" spans="1:31" x14ac:dyDescent="0.3">
      <c r="A220" t="s">
        <v>721</v>
      </c>
      <c r="B220" t="s">
        <v>279</v>
      </c>
      <c r="C220" s="39">
        <v>9.8129000000000008</v>
      </c>
      <c r="D220" s="34">
        <v>3.3780999999999999</v>
      </c>
      <c r="E220" s="23">
        <v>19.519300000000001</v>
      </c>
      <c r="F220" s="23">
        <v>2.4131999999999998</v>
      </c>
      <c r="G220" s="23">
        <v>281.67</v>
      </c>
      <c r="H220" s="23">
        <v>0.158</v>
      </c>
      <c r="I220" s="34">
        <v>4.776452600827966</v>
      </c>
      <c r="J220" s="34">
        <v>2.618096369062251</v>
      </c>
      <c r="K220" s="34">
        <v>0</v>
      </c>
      <c r="L220" s="34">
        <v>31.8474</v>
      </c>
      <c r="M220" s="23">
        <v>0.20200000000000001</v>
      </c>
      <c r="N220" s="23">
        <v>2.4801000000000002</v>
      </c>
      <c r="O220" s="34">
        <v>11.246344000000001</v>
      </c>
      <c r="P220" s="34">
        <v>36.257631257631253</v>
      </c>
      <c r="Q220" s="23">
        <v>14.1432</v>
      </c>
      <c r="R220" s="23">
        <v>1.2312E-2</v>
      </c>
      <c r="S220" s="23">
        <v>1.040273</v>
      </c>
      <c r="U220" s="1"/>
      <c r="V220" s="1"/>
      <c r="W220" s="1"/>
      <c r="X220" s="1"/>
      <c r="Y220" s="1"/>
      <c r="Z220" s="1"/>
      <c r="AA220" s="1"/>
      <c r="AB220" s="37"/>
      <c r="AC220" s="37"/>
      <c r="AD220" s="1"/>
      <c r="AE220" s="1"/>
    </row>
    <row r="221" spans="1:31" x14ac:dyDescent="0.3">
      <c r="A221" t="s">
        <v>722</v>
      </c>
      <c r="B221" t="s">
        <v>280</v>
      </c>
      <c r="C221" s="39">
        <v>28.5564</v>
      </c>
      <c r="D221" s="34">
        <v>12.6982</v>
      </c>
      <c r="E221" s="23">
        <v>14.1633</v>
      </c>
      <c r="F221" s="23">
        <v>1.6116999999999999</v>
      </c>
      <c r="G221" s="23">
        <v>249.792</v>
      </c>
      <c r="H221" s="23">
        <v>-5.7874999999999996</v>
      </c>
      <c r="I221" s="34">
        <v>3.1454500000000003</v>
      </c>
      <c r="J221" s="34">
        <v>0.37509999999999999</v>
      </c>
      <c r="K221" s="34">
        <v>456.77450731970481</v>
      </c>
      <c r="L221" s="34">
        <v>4.0929000000000002</v>
      </c>
      <c r="M221" s="23">
        <v>0.29220000000000002</v>
      </c>
      <c r="N221" s="23">
        <v>2.6377999999999999</v>
      </c>
      <c r="O221" s="34">
        <v>18.856397000000001</v>
      </c>
      <c r="P221" s="34">
        <v>60.553045873848276</v>
      </c>
      <c r="Q221" s="23">
        <v>28.387599999999999</v>
      </c>
      <c r="R221" s="23">
        <v>10.448862</v>
      </c>
      <c r="S221" s="23">
        <v>1.0862689999999999</v>
      </c>
      <c r="U221" s="1"/>
      <c r="V221" s="1"/>
      <c r="W221" s="1"/>
      <c r="X221" s="1"/>
      <c r="Y221" s="1"/>
      <c r="Z221" s="1"/>
      <c r="AA221" s="1"/>
      <c r="AB221" s="37"/>
      <c r="AC221" s="37"/>
      <c r="AD221" s="1"/>
      <c r="AE221" s="1"/>
    </row>
    <row r="222" spans="1:31" x14ac:dyDescent="0.3">
      <c r="A222" t="s">
        <v>723</v>
      </c>
      <c r="B222" t="s">
        <v>281</v>
      </c>
      <c r="C222" s="39">
        <v>10.411899999999999</v>
      </c>
      <c r="D222" s="34">
        <v>3.3775000000000004</v>
      </c>
      <c r="E222" s="23">
        <v>17.934899999999999</v>
      </c>
      <c r="F222" s="23">
        <v>2.8222</v>
      </c>
      <c r="G222" s="23">
        <v>578.21</v>
      </c>
      <c r="H222" s="23">
        <v>-1.706</v>
      </c>
      <c r="I222" s="34">
        <v>5.1188000000000002</v>
      </c>
      <c r="J222" s="34">
        <v>1.0252000000000001</v>
      </c>
      <c r="K222" s="34">
        <v>11.060477558011394</v>
      </c>
      <c r="L222" s="34">
        <v>3.1208999999999998</v>
      </c>
      <c r="M222" s="23">
        <v>0.29620000000000002</v>
      </c>
      <c r="N222" s="23">
        <v>3.2831000000000001</v>
      </c>
      <c r="O222" s="34">
        <v>7.6233230000000001</v>
      </c>
      <c r="P222" s="34">
        <v>54.659630837949678</v>
      </c>
      <c r="Q222" s="23">
        <v>30.3371</v>
      </c>
      <c r="R222" s="23">
        <v>8.1165000000000001E-2</v>
      </c>
      <c r="S222" s="23">
        <v>1.519223</v>
      </c>
      <c r="U222" s="1"/>
      <c r="V222" s="1"/>
      <c r="W222" s="1"/>
      <c r="X222" s="1"/>
      <c r="Y222" s="1"/>
      <c r="Z222" s="1"/>
      <c r="AA222" s="1"/>
      <c r="AB222" s="37"/>
      <c r="AC222" s="37"/>
      <c r="AD222" s="1"/>
      <c r="AE222" s="1"/>
    </row>
    <row r="223" spans="1:31" x14ac:dyDescent="0.3">
      <c r="A223" t="s">
        <v>724</v>
      </c>
      <c r="B223" t="s">
        <v>282</v>
      </c>
      <c r="C223" s="39">
        <v>23.173500000000001</v>
      </c>
      <c r="D223" s="34">
        <v>9.1443000000000012</v>
      </c>
      <c r="E223" s="23">
        <v>9.4819999999999993</v>
      </c>
      <c r="F223" s="23">
        <v>1.1438999999999999</v>
      </c>
      <c r="G223" s="23">
        <v>82.3</v>
      </c>
      <c r="H223" s="23">
        <v>-8.4763000000000002</v>
      </c>
      <c r="I223" s="34">
        <v>2.92</v>
      </c>
      <c r="J223" s="34">
        <v>1.07975</v>
      </c>
      <c r="K223" s="34">
        <v>347.42488492624403</v>
      </c>
      <c r="L223" s="34">
        <v>86.548599999999993</v>
      </c>
      <c r="M223" s="23">
        <v>0.27289999999999998</v>
      </c>
      <c r="N223" s="23">
        <v>4.0902000000000003</v>
      </c>
      <c r="O223" s="34">
        <v>26.284392</v>
      </c>
      <c r="P223" s="34">
        <v>55.165719758247164</v>
      </c>
      <c r="Q223" s="23">
        <v>22.378</v>
      </c>
      <c r="R223" s="23">
        <v>3.5847790000000002</v>
      </c>
      <c r="S223" s="23">
        <v>0.38156200000000001</v>
      </c>
      <c r="U223" s="1"/>
      <c r="V223" s="1"/>
      <c r="W223" s="1"/>
      <c r="X223" s="1"/>
      <c r="Y223" s="1"/>
      <c r="Z223" s="1"/>
      <c r="AA223" s="1"/>
      <c r="AB223" s="37"/>
      <c r="AC223" s="37"/>
      <c r="AD223" s="1"/>
      <c r="AE223" s="1"/>
    </row>
    <row r="224" spans="1:31" x14ac:dyDescent="0.3">
      <c r="A224" t="s">
        <v>725</v>
      </c>
      <c r="B224" t="s">
        <v>283</v>
      </c>
      <c r="C224" s="39">
        <v>18.125599999999999</v>
      </c>
      <c r="D224" s="34">
        <v>8.5388000000000002</v>
      </c>
      <c r="E224" s="23">
        <v>20.257899999999999</v>
      </c>
      <c r="F224" s="23">
        <v>2.2726000000000002</v>
      </c>
      <c r="G224" s="23">
        <v>403.14</v>
      </c>
      <c r="H224" s="23">
        <v>23.933</v>
      </c>
      <c r="I224" s="34">
        <v>3.9885000000000002</v>
      </c>
      <c r="J224" s="34">
        <v>0.35204999999999997</v>
      </c>
      <c r="K224" s="34">
        <v>0</v>
      </c>
      <c r="L224" s="34">
        <v>4.7343000000000002</v>
      </c>
      <c r="M224" s="23">
        <v>0.37240000000000001</v>
      </c>
      <c r="N224" s="23">
        <v>2.9491999999999998</v>
      </c>
      <c r="O224" s="34">
        <v>15.753081</v>
      </c>
      <c r="P224" s="34">
        <v>43.038385572262477</v>
      </c>
      <c r="Q224" s="23">
        <v>32.561100000000003</v>
      </c>
      <c r="R224" s="23">
        <v>1.33E-3</v>
      </c>
      <c r="S224" s="23">
        <v>1.595386</v>
      </c>
      <c r="U224" s="1"/>
      <c r="V224" s="1"/>
      <c r="W224" s="1"/>
      <c r="X224" s="1"/>
      <c r="Y224" s="1"/>
      <c r="Z224" s="1"/>
      <c r="AA224" s="1"/>
      <c r="AB224" s="37"/>
      <c r="AC224" s="37"/>
      <c r="AD224" s="1"/>
      <c r="AE224" s="1"/>
    </row>
    <row r="225" spans="1:31" x14ac:dyDescent="0.3">
      <c r="A225" t="s">
        <v>726</v>
      </c>
      <c r="B225" t="s">
        <v>284</v>
      </c>
      <c r="C225" s="39">
        <v>5.8201000000000001</v>
      </c>
      <c r="D225" s="34">
        <v>2.1962999999999999</v>
      </c>
      <c r="E225" s="23">
        <v>12.5587</v>
      </c>
      <c r="F225" s="23">
        <v>1.6235999999999999</v>
      </c>
      <c r="G225" s="23">
        <v>155.85333333333332</v>
      </c>
      <c r="H225" s="23">
        <v>-1.8504</v>
      </c>
      <c r="I225" s="34">
        <v>3.5009001988419772</v>
      </c>
      <c r="J225" s="34">
        <v>1.648356289498091</v>
      </c>
      <c r="K225" s="34">
        <v>0</v>
      </c>
      <c r="L225" s="34">
        <v>9.2131000000000007</v>
      </c>
      <c r="M225" s="23">
        <v>0.80389999999999995</v>
      </c>
      <c r="N225" s="23">
        <v>2.4352</v>
      </c>
      <c r="O225" s="34">
        <v>17.386983000000001</v>
      </c>
      <c r="P225" s="34">
        <v>43.562353658367627</v>
      </c>
      <c r="Q225" s="23">
        <v>22.2148</v>
      </c>
      <c r="R225" s="23">
        <v>7.5469999999999999E-3</v>
      </c>
      <c r="S225" s="23">
        <v>1.7736719999999999</v>
      </c>
      <c r="U225" s="1"/>
      <c r="V225" s="1"/>
      <c r="W225" s="1"/>
      <c r="X225" s="1"/>
      <c r="Y225" s="1"/>
      <c r="Z225" s="1"/>
      <c r="AA225" s="1"/>
      <c r="AB225" s="37"/>
      <c r="AC225" s="37"/>
      <c r="AD225" s="1"/>
      <c r="AE225" s="1"/>
    </row>
    <row r="226" spans="1:31" x14ac:dyDescent="0.3">
      <c r="A226" t="s">
        <v>727</v>
      </c>
      <c r="B226" t="s">
        <v>285</v>
      </c>
      <c r="C226" s="39">
        <v>14.327400000000001</v>
      </c>
      <c r="D226" s="34">
        <v>6.6871999999999989</v>
      </c>
      <c r="E226" s="23">
        <v>30.352799999999998</v>
      </c>
      <c r="F226" s="23">
        <v>2.9003000000000001</v>
      </c>
      <c r="G226" s="23">
        <v>15.94</v>
      </c>
      <c r="H226" s="23">
        <v>19.456099999999999</v>
      </c>
      <c r="I226" s="34">
        <v>4.2336680159206974</v>
      </c>
      <c r="J226" s="34">
        <v>0.61992670095189428</v>
      </c>
      <c r="K226" s="34">
        <v>626.55213552851342</v>
      </c>
      <c r="L226" s="34">
        <v>1.0259</v>
      </c>
      <c r="M226" s="23">
        <v>0.4572</v>
      </c>
      <c r="N226" s="23">
        <v>5.2294</v>
      </c>
      <c r="O226" s="34">
        <v>16.131353000000001</v>
      </c>
      <c r="P226" s="34">
        <v>57.942031749058501</v>
      </c>
      <c r="Q226" s="23">
        <v>24.754100000000001</v>
      </c>
      <c r="R226" s="23">
        <v>7.3179999999999999E-3</v>
      </c>
      <c r="S226" s="23">
        <v>1.021096</v>
      </c>
      <c r="U226" s="1"/>
      <c r="V226" s="1"/>
      <c r="W226" s="1"/>
      <c r="X226" s="1"/>
      <c r="Y226" s="1"/>
      <c r="Z226" s="1"/>
      <c r="AA226" s="1"/>
      <c r="AB226" s="37"/>
      <c r="AC226" s="37"/>
      <c r="AD226" s="1"/>
      <c r="AE226" s="1"/>
    </row>
    <row r="227" spans="1:31" x14ac:dyDescent="0.3">
      <c r="A227" t="s">
        <v>728</v>
      </c>
      <c r="B227" t="s">
        <v>286</v>
      </c>
      <c r="C227" s="39">
        <v>31.8142</v>
      </c>
      <c r="D227" s="34">
        <v>13.7668</v>
      </c>
      <c r="E227" s="23">
        <v>14.8466</v>
      </c>
      <c r="F227" s="23">
        <v>1.5867</v>
      </c>
      <c r="G227" s="23">
        <v>98.344999999999999</v>
      </c>
      <c r="H227" s="23">
        <v>-0.71840000000000004</v>
      </c>
      <c r="I227" s="34">
        <v>4.776452600827966</v>
      </c>
      <c r="J227" s="34">
        <v>2.618096369062251</v>
      </c>
      <c r="K227" s="34">
        <v>276.66603198781416</v>
      </c>
      <c r="L227" s="34">
        <v>39.418199999999999</v>
      </c>
      <c r="M227" s="23">
        <v>0.40239999999999998</v>
      </c>
      <c r="N227" s="23">
        <v>3.774</v>
      </c>
      <c r="O227" s="34">
        <v>14.455078</v>
      </c>
      <c r="P227" s="34">
        <v>52.584500910314262</v>
      </c>
      <c r="Q227" s="23">
        <v>14.2919</v>
      </c>
      <c r="R227" s="23">
        <v>0.30169200000000002</v>
      </c>
      <c r="S227" s="23">
        <v>0.416912</v>
      </c>
      <c r="U227" s="1"/>
      <c r="V227" s="1"/>
      <c r="W227" s="1"/>
      <c r="X227" s="1"/>
      <c r="Y227" s="1"/>
      <c r="Z227" s="1"/>
      <c r="AA227" s="1"/>
      <c r="AB227" s="37"/>
      <c r="AC227" s="37"/>
      <c r="AD227" s="1"/>
      <c r="AE227" s="1"/>
    </row>
    <row r="228" spans="1:31" x14ac:dyDescent="0.3">
      <c r="A228" t="s">
        <v>729</v>
      </c>
      <c r="B228" t="s">
        <v>287</v>
      </c>
      <c r="C228" s="39">
        <v>4.8997999999999999</v>
      </c>
      <c r="D228" s="34">
        <v>1.5568000000000004</v>
      </c>
      <c r="E228" s="23">
        <v>15.2547</v>
      </c>
      <c r="F228" s="23">
        <v>1.7826</v>
      </c>
      <c r="G228" s="23">
        <v>286.01333333333332</v>
      </c>
      <c r="H228" s="23">
        <v>-4.5781999999999998</v>
      </c>
      <c r="I228" s="34">
        <v>3.4073500000000001</v>
      </c>
      <c r="J228" s="34">
        <v>2.3689</v>
      </c>
      <c r="K228" s="34">
        <v>381.86485381609612</v>
      </c>
      <c r="L228" s="34">
        <v>4.2240000000000002</v>
      </c>
      <c r="M228" s="23">
        <v>0.82669999999999999</v>
      </c>
      <c r="N228" s="23">
        <v>2.1352000000000002</v>
      </c>
      <c r="O228" s="34">
        <v>14.495264000000001</v>
      </c>
      <c r="P228" s="34">
        <v>50.701066972089933</v>
      </c>
      <c r="Q228" s="23">
        <v>37.046599999999998</v>
      </c>
      <c r="R228" s="23">
        <v>2.2998000000000001E-2</v>
      </c>
      <c r="S228" s="23">
        <v>0.99545099999999997</v>
      </c>
      <c r="U228" s="1"/>
      <c r="V228" s="1"/>
      <c r="W228" s="1"/>
      <c r="X228" s="1"/>
      <c r="Y228" s="1"/>
      <c r="Z228" s="1"/>
      <c r="AA228" s="1"/>
      <c r="AB228" s="37"/>
      <c r="AC228" s="37"/>
      <c r="AD228" s="1"/>
      <c r="AE228" s="1"/>
    </row>
    <row r="229" spans="1:31" x14ac:dyDescent="0.3">
      <c r="A229" t="s">
        <v>730</v>
      </c>
      <c r="B229" t="s">
        <v>288</v>
      </c>
      <c r="C229" s="39">
        <v>6.3243</v>
      </c>
      <c r="D229" s="34">
        <v>3.2384000000000004</v>
      </c>
      <c r="E229" s="23">
        <v>17.1221</v>
      </c>
      <c r="F229" s="23">
        <v>2.4887999999999999</v>
      </c>
      <c r="G229" s="23">
        <v>147.48499999999999</v>
      </c>
      <c r="H229" s="23">
        <v>-1.6543000000000001</v>
      </c>
      <c r="I229" s="34">
        <v>3.7903554655787017</v>
      </c>
      <c r="J229" s="34">
        <v>0.61240013049198716</v>
      </c>
      <c r="K229" s="34">
        <v>728.40038594234261</v>
      </c>
      <c r="L229" s="34">
        <v>6.3924000000000003</v>
      </c>
      <c r="M229" s="23">
        <v>0.54420000000000002</v>
      </c>
      <c r="N229" s="23">
        <v>2.2671000000000001</v>
      </c>
      <c r="O229" s="34">
        <v>10.694279999999999</v>
      </c>
      <c r="P229" s="34">
        <v>49.110082694787955</v>
      </c>
      <c r="Q229" s="23">
        <v>32.140700000000002</v>
      </c>
      <c r="R229" s="23">
        <v>1.263E-3</v>
      </c>
      <c r="S229" s="23">
        <v>1.9537850000000001</v>
      </c>
      <c r="U229" s="1"/>
      <c r="V229" s="1"/>
      <c r="W229" s="1"/>
      <c r="X229" s="1"/>
      <c r="Y229" s="1"/>
      <c r="Z229" s="1"/>
      <c r="AA229" s="1"/>
      <c r="AB229" s="37"/>
      <c r="AC229" s="37"/>
      <c r="AD229" s="1"/>
      <c r="AE229" s="1"/>
    </row>
    <row r="230" spans="1:31" x14ac:dyDescent="0.3">
      <c r="A230" t="s">
        <v>731</v>
      </c>
      <c r="B230" t="s">
        <v>289</v>
      </c>
      <c r="C230" s="39">
        <v>19.4405</v>
      </c>
      <c r="D230" s="34">
        <v>7.9491000000000005</v>
      </c>
      <c r="E230" s="23">
        <v>14.7653</v>
      </c>
      <c r="F230" s="23">
        <v>1.3469</v>
      </c>
      <c r="G230" s="23">
        <v>287.24</v>
      </c>
      <c r="H230" s="23">
        <v>15.882400000000001</v>
      </c>
      <c r="I230" s="34">
        <v>3.8872499999999999</v>
      </c>
      <c r="J230" s="34">
        <v>3.0091000000000001</v>
      </c>
      <c r="K230" s="34">
        <v>10662.533993951552</v>
      </c>
      <c r="L230" s="34">
        <v>2.3835000000000002</v>
      </c>
      <c r="M230" s="23">
        <v>9.7296999999999993</v>
      </c>
      <c r="N230" s="23">
        <v>15.968999999999999</v>
      </c>
      <c r="O230" s="34">
        <v>13.878612</v>
      </c>
      <c r="P230" s="34">
        <v>39.972828235971782</v>
      </c>
      <c r="Q230" s="23">
        <v>38.467500000000001</v>
      </c>
      <c r="R230" s="23">
        <v>6.0000000000000002E-6</v>
      </c>
      <c r="S230" s="23">
        <v>3.7997999999999997E-2</v>
      </c>
      <c r="U230" s="1"/>
      <c r="V230" s="1"/>
      <c r="W230" s="1"/>
      <c r="X230" s="1"/>
      <c r="Y230" s="1"/>
      <c r="Z230" s="1"/>
      <c r="AA230" s="1"/>
      <c r="AB230" s="37"/>
      <c r="AC230" s="37"/>
      <c r="AD230" s="1"/>
      <c r="AE230" s="1"/>
    </row>
    <row r="231" spans="1:31" x14ac:dyDescent="0.3">
      <c r="A231" t="s">
        <v>732</v>
      </c>
      <c r="B231" t="s">
        <v>290</v>
      </c>
      <c r="C231" s="39">
        <v>6.2888000000000002</v>
      </c>
      <c r="D231" s="34">
        <v>2.3332999999999999</v>
      </c>
      <c r="E231" s="23">
        <v>12.909599999999999</v>
      </c>
      <c r="F231" s="23">
        <v>1.5654999999999999</v>
      </c>
      <c r="G231" s="23">
        <v>60.94</v>
      </c>
      <c r="H231" s="23">
        <v>-14.9824</v>
      </c>
      <c r="I231" s="34">
        <v>10.130529361645134</v>
      </c>
      <c r="J231" s="34">
        <v>0.33152189030045509</v>
      </c>
      <c r="K231" s="34">
        <v>381.03614954278197</v>
      </c>
      <c r="L231" s="34">
        <v>0.45760000000000001</v>
      </c>
      <c r="M231" s="23">
        <v>0.49709999999999999</v>
      </c>
      <c r="N231" s="23">
        <v>2.8868</v>
      </c>
      <c r="O231" s="34">
        <v>16.064385999999999</v>
      </c>
      <c r="P231" s="34">
        <v>52.212830897458474</v>
      </c>
      <c r="Q231" s="23">
        <v>32.195</v>
      </c>
      <c r="R231" s="23">
        <v>0.123963</v>
      </c>
      <c r="S231" s="23">
        <v>1.6560109999999999</v>
      </c>
      <c r="U231" s="1"/>
      <c r="V231" s="1"/>
      <c r="W231" s="1"/>
      <c r="X231" s="1"/>
      <c r="Y231" s="1"/>
      <c r="Z231" s="1"/>
      <c r="AA231" s="1"/>
      <c r="AB231" s="37"/>
      <c r="AC231" s="37"/>
      <c r="AD231" s="1"/>
      <c r="AE231" s="1"/>
    </row>
    <row r="232" spans="1:31" x14ac:dyDescent="0.3">
      <c r="A232" t="s">
        <v>733</v>
      </c>
      <c r="B232" t="s">
        <v>291</v>
      </c>
      <c r="C232" s="39">
        <v>11.1219</v>
      </c>
      <c r="D232" s="34">
        <v>3.3401999999999994</v>
      </c>
      <c r="E232" s="23">
        <v>19.383900000000001</v>
      </c>
      <c r="F232" s="23">
        <v>2.8696999999999999</v>
      </c>
      <c r="G232" s="23">
        <v>391.87</v>
      </c>
      <c r="H232" s="23">
        <v>6.0350999999999999</v>
      </c>
      <c r="I232" s="34">
        <v>4.6195400177206318</v>
      </c>
      <c r="J232" s="34">
        <v>1.1050066367577593</v>
      </c>
      <c r="K232" s="34">
        <v>0</v>
      </c>
      <c r="L232" s="34">
        <v>7.9903000000000004</v>
      </c>
      <c r="M232" s="23">
        <v>0.24</v>
      </c>
      <c r="N232" s="23">
        <v>1.5839000000000001</v>
      </c>
      <c r="O232" s="34">
        <v>10.261917</v>
      </c>
      <c r="P232" s="34">
        <v>52.639530950501744</v>
      </c>
      <c r="Q232" s="23">
        <v>29.077500000000001</v>
      </c>
      <c r="R232" s="23">
        <v>2.9502619999999999</v>
      </c>
      <c r="S232" s="23">
        <v>1.2964819999999999</v>
      </c>
      <c r="U232" s="1"/>
      <c r="V232" s="1"/>
      <c r="W232" s="1"/>
      <c r="X232" s="1"/>
      <c r="Y232" s="1"/>
      <c r="Z232" s="1"/>
      <c r="AA232" s="1"/>
      <c r="AB232" s="37"/>
      <c r="AC232" s="37"/>
      <c r="AD232" s="1"/>
      <c r="AE232" s="1"/>
    </row>
    <row r="233" spans="1:31" x14ac:dyDescent="0.3">
      <c r="A233" t="s">
        <v>734</v>
      </c>
      <c r="B233" t="s">
        <v>292</v>
      </c>
      <c r="C233" s="39">
        <v>2.5083000000000002</v>
      </c>
      <c r="D233" s="34">
        <v>0.62939999999999974</v>
      </c>
      <c r="E233" s="23">
        <v>21.206600000000002</v>
      </c>
      <c r="F233" s="23">
        <v>2.8757000000000001</v>
      </c>
      <c r="G233" s="23">
        <v>41.57</v>
      </c>
      <c r="H233" s="23">
        <v>2.5926</v>
      </c>
      <c r="I233" s="34">
        <v>4.776452600827966</v>
      </c>
      <c r="J233" s="34">
        <v>2.618096369062251</v>
      </c>
      <c r="K233" s="34">
        <v>919.68961249166898</v>
      </c>
      <c r="L233" s="34">
        <v>5.3971</v>
      </c>
      <c r="M233" s="23">
        <v>0.49830000000000002</v>
      </c>
      <c r="N233" s="23">
        <v>2.8744999999999998</v>
      </c>
      <c r="O233" s="34">
        <v>14.509975000000001</v>
      </c>
      <c r="P233" s="34">
        <v>51.795055215272498</v>
      </c>
      <c r="Q233" s="23">
        <v>21.290299999999998</v>
      </c>
      <c r="R233" s="23">
        <v>3.4805000000000003E-2</v>
      </c>
      <c r="S233" s="23">
        <v>3.2277939999999998</v>
      </c>
      <c r="U233" s="1"/>
      <c r="V233" s="1"/>
      <c r="W233" s="1"/>
      <c r="X233" s="1"/>
      <c r="Y233" s="1"/>
      <c r="Z233" s="1"/>
      <c r="AA233" s="1"/>
      <c r="AB233" s="37"/>
      <c r="AC233" s="37"/>
      <c r="AD233" s="1"/>
      <c r="AE233" s="1"/>
    </row>
    <row r="234" spans="1:31" x14ac:dyDescent="0.3">
      <c r="A234" t="s">
        <v>735</v>
      </c>
      <c r="B234" t="s">
        <v>293</v>
      </c>
      <c r="C234" s="39">
        <v>5.0610999999999997</v>
      </c>
      <c r="D234" s="34">
        <v>2.0674999999999999</v>
      </c>
      <c r="E234" s="23">
        <v>17.690899999999999</v>
      </c>
      <c r="F234" s="23">
        <v>2.2536</v>
      </c>
      <c r="G234" s="23">
        <v>231.4</v>
      </c>
      <c r="H234" s="23">
        <v>2.9931000000000001</v>
      </c>
      <c r="I234" s="34">
        <v>3.4003780930331451</v>
      </c>
      <c r="J234" s="34">
        <v>0.24262500781136084</v>
      </c>
      <c r="K234" s="34">
        <v>0</v>
      </c>
      <c r="L234" s="34">
        <v>1.7728999999999999</v>
      </c>
      <c r="M234" s="23">
        <v>0.60970000000000002</v>
      </c>
      <c r="N234" s="23">
        <v>2.5880999999999998</v>
      </c>
      <c r="O234" s="34">
        <v>11.550858</v>
      </c>
      <c r="P234" s="34">
        <v>48.592582998748</v>
      </c>
      <c r="Q234" s="23">
        <v>33.8964</v>
      </c>
      <c r="R234" s="23">
        <v>0</v>
      </c>
      <c r="S234" s="23">
        <v>1.033253</v>
      </c>
      <c r="U234" s="1"/>
      <c r="V234" s="1"/>
      <c r="W234" s="1"/>
      <c r="X234" s="1"/>
      <c r="Y234" s="1"/>
      <c r="Z234" s="1"/>
      <c r="AA234" s="1"/>
      <c r="AB234" s="37"/>
      <c r="AC234" s="37"/>
      <c r="AD234" s="1"/>
      <c r="AE234" s="1"/>
    </row>
    <row r="235" spans="1:31" x14ac:dyDescent="0.3">
      <c r="A235" t="s">
        <v>736</v>
      </c>
      <c r="B235" t="s">
        <v>294</v>
      </c>
      <c r="C235" s="39">
        <v>7.3395999999999999</v>
      </c>
      <c r="D235" s="34">
        <v>2.8660999999999994</v>
      </c>
      <c r="E235" s="23">
        <v>14.2407</v>
      </c>
      <c r="F235" s="23">
        <v>1.6385000000000001</v>
      </c>
      <c r="G235" s="23">
        <v>334.92333333333335</v>
      </c>
      <c r="H235" s="23">
        <v>0.44080000000000003</v>
      </c>
      <c r="I235" s="34">
        <v>4.2870499999999998</v>
      </c>
      <c r="J235" s="34">
        <v>1.2356</v>
      </c>
      <c r="K235" s="34">
        <v>1271.5730882896553</v>
      </c>
      <c r="L235" s="34">
        <v>7.5936000000000003</v>
      </c>
      <c r="M235" s="23">
        <v>0.69710000000000005</v>
      </c>
      <c r="N235" s="23">
        <v>3.6082999999999998</v>
      </c>
      <c r="O235" s="34">
        <v>13.955883999999999</v>
      </c>
      <c r="P235" s="34">
        <v>43.863161093138395</v>
      </c>
      <c r="Q235" s="23">
        <v>29.3581</v>
      </c>
      <c r="R235" s="23">
        <v>8.3679000000000003E-2</v>
      </c>
      <c r="S235" s="23">
        <v>2.0448529999999998</v>
      </c>
      <c r="U235" s="1"/>
      <c r="V235" s="1"/>
      <c r="W235" s="1"/>
      <c r="X235" s="1"/>
      <c r="Y235" s="1"/>
      <c r="Z235" s="1"/>
      <c r="AA235" s="1"/>
      <c r="AB235" s="37"/>
      <c r="AC235" s="37"/>
      <c r="AD235" s="1"/>
      <c r="AE235" s="1"/>
    </row>
    <row r="236" spans="1:31" x14ac:dyDescent="0.3">
      <c r="A236" t="s">
        <v>737</v>
      </c>
      <c r="B236" t="s">
        <v>295</v>
      </c>
      <c r="C236" s="39">
        <v>6.3898000000000001</v>
      </c>
      <c r="D236" s="34">
        <v>2.1690999999999998</v>
      </c>
      <c r="E236" s="23">
        <v>17.636399999999998</v>
      </c>
      <c r="F236" s="23">
        <v>2.496</v>
      </c>
      <c r="G236" s="23">
        <v>254.29</v>
      </c>
      <c r="H236" s="23">
        <v>-5.0913000000000004</v>
      </c>
      <c r="I236" s="34">
        <v>4.776452600827966</v>
      </c>
      <c r="J236" s="34">
        <v>2.618096369062251</v>
      </c>
      <c r="K236" s="34">
        <v>0</v>
      </c>
      <c r="L236" s="34">
        <v>7.0557999999999996</v>
      </c>
      <c r="M236" s="23">
        <v>0.50070000000000003</v>
      </c>
      <c r="N236" s="23">
        <v>2.3155000000000001</v>
      </c>
      <c r="O236" s="34">
        <v>13.898439</v>
      </c>
      <c r="P236" s="34">
        <v>47.618946248004256</v>
      </c>
      <c r="Q236" s="23">
        <v>19.551300000000001</v>
      </c>
      <c r="R236" s="23">
        <v>2.5603999999999998E-2</v>
      </c>
      <c r="S236" s="23">
        <v>1.030089</v>
      </c>
      <c r="U236" s="1"/>
      <c r="V236" s="1"/>
      <c r="W236" s="1"/>
      <c r="X236" s="1"/>
      <c r="Y236" s="1"/>
      <c r="Z236" s="1"/>
      <c r="AA236" s="1"/>
      <c r="AB236" s="37"/>
      <c r="AC236" s="37"/>
      <c r="AD236" s="1"/>
      <c r="AE236" s="1"/>
    </row>
    <row r="237" spans="1:31" x14ac:dyDescent="0.3">
      <c r="A237" t="s">
        <v>738</v>
      </c>
      <c r="B237" t="s">
        <v>296</v>
      </c>
      <c r="C237" s="39">
        <v>9.6113</v>
      </c>
      <c r="D237" s="34">
        <v>3.6713999999999998</v>
      </c>
      <c r="E237" s="23">
        <v>14.0968</v>
      </c>
      <c r="F237" s="23">
        <v>1.7819</v>
      </c>
      <c r="G237" s="23">
        <v>205.61500000000001</v>
      </c>
      <c r="H237" s="23">
        <v>1.0754999999999999</v>
      </c>
      <c r="I237" s="34">
        <v>4.1239499999999998</v>
      </c>
      <c r="J237" s="34">
        <v>1.0361500000000001</v>
      </c>
      <c r="K237" s="34">
        <v>448.94946053378766</v>
      </c>
      <c r="L237" s="34">
        <v>4.1891999999999996</v>
      </c>
      <c r="M237" s="23">
        <v>0.59360000000000002</v>
      </c>
      <c r="N237" s="23">
        <v>2.3170000000000002</v>
      </c>
      <c r="O237" s="34">
        <v>12.095253</v>
      </c>
      <c r="P237" s="34">
        <v>52.988154429060387</v>
      </c>
      <c r="Q237" s="23">
        <v>34.282600000000002</v>
      </c>
      <c r="R237" s="23">
        <v>6.4300000000000002E-4</v>
      </c>
      <c r="S237" s="23">
        <v>2.584727</v>
      </c>
      <c r="U237" s="1"/>
      <c r="V237" s="1"/>
      <c r="W237" s="1"/>
      <c r="X237" s="1"/>
      <c r="Y237" s="1"/>
      <c r="Z237" s="1"/>
      <c r="AA237" s="1"/>
      <c r="AB237" s="37"/>
      <c r="AC237" s="37"/>
      <c r="AD237" s="1"/>
      <c r="AE237" s="1"/>
    </row>
    <row r="238" spans="1:31" x14ac:dyDescent="0.3">
      <c r="A238" t="s">
        <v>739</v>
      </c>
      <c r="B238" t="s">
        <v>297</v>
      </c>
      <c r="C238" s="39">
        <v>10.271000000000001</v>
      </c>
      <c r="D238" s="34">
        <v>4.4356000000000009</v>
      </c>
      <c r="E238" s="23">
        <v>15.321999999999999</v>
      </c>
      <c r="F238" s="23">
        <v>1.7058</v>
      </c>
      <c r="G238" s="23">
        <v>170.41833333333332</v>
      </c>
      <c r="H238" s="23">
        <v>6.08E-2</v>
      </c>
      <c r="I238" s="34">
        <v>3.4186999999999999</v>
      </c>
      <c r="J238" s="34">
        <v>0.40970000000000001</v>
      </c>
      <c r="K238" s="34">
        <v>1391.5159006023446</v>
      </c>
      <c r="L238" s="34">
        <v>6.0140000000000002</v>
      </c>
      <c r="M238" s="23">
        <v>0.64649999999999996</v>
      </c>
      <c r="N238" s="23">
        <v>2.5017999999999998</v>
      </c>
      <c r="O238" s="34">
        <v>15.822581</v>
      </c>
      <c r="P238" s="34">
        <v>50.553297726188475</v>
      </c>
      <c r="Q238" s="23">
        <v>34.810499999999998</v>
      </c>
      <c r="R238" s="23">
        <v>0.378714</v>
      </c>
      <c r="S238" s="23">
        <v>0.75681399999999999</v>
      </c>
      <c r="U238" s="1"/>
      <c r="V238" s="1"/>
      <c r="W238" s="1"/>
      <c r="X238" s="1"/>
      <c r="Y238" s="1"/>
      <c r="Z238" s="1"/>
      <c r="AA238" s="1"/>
      <c r="AB238" s="37"/>
      <c r="AC238" s="37"/>
      <c r="AD238" s="1"/>
      <c r="AE238" s="1"/>
    </row>
    <row r="239" spans="1:31" x14ac:dyDescent="0.3">
      <c r="A239" t="s">
        <v>740</v>
      </c>
      <c r="B239" t="s">
        <v>298</v>
      </c>
      <c r="C239" s="39">
        <v>0.3306</v>
      </c>
      <c r="D239" s="34">
        <v>0.1447</v>
      </c>
      <c r="E239" s="23">
        <v>9.9582999999999995</v>
      </c>
      <c r="F239" s="23">
        <v>1.1449</v>
      </c>
      <c r="G239" s="23">
        <v>65.525000000000006</v>
      </c>
      <c r="H239" s="23">
        <v>3.2690000000000001</v>
      </c>
      <c r="I239" s="34">
        <v>4.7970000000000006</v>
      </c>
      <c r="J239" s="34">
        <v>1.55965</v>
      </c>
      <c r="K239" s="34">
        <v>0</v>
      </c>
      <c r="L239" s="34">
        <v>8.2626000000000008</v>
      </c>
      <c r="M239" s="23">
        <v>0.47239999999999999</v>
      </c>
      <c r="N239" s="23">
        <v>2.0789</v>
      </c>
      <c r="O239" s="34">
        <v>14.451662000000001</v>
      </c>
      <c r="P239" s="34">
        <v>56.752501967839876</v>
      </c>
      <c r="Q239" s="23">
        <v>26.273900000000001</v>
      </c>
      <c r="R239" s="23">
        <v>5.348E-2</v>
      </c>
      <c r="S239" s="23">
        <v>3.388185</v>
      </c>
      <c r="U239" s="1"/>
      <c r="V239" s="1"/>
      <c r="W239" s="1"/>
      <c r="X239" s="1"/>
      <c r="Y239" s="1"/>
      <c r="Z239" s="1"/>
      <c r="AA239" s="1"/>
      <c r="AB239" s="37"/>
      <c r="AC239" s="37"/>
      <c r="AD239" s="1"/>
      <c r="AE239" s="1"/>
    </row>
    <row r="240" spans="1:31" x14ac:dyDescent="0.3">
      <c r="A240" t="s">
        <v>741</v>
      </c>
      <c r="B240" t="s">
        <v>299</v>
      </c>
      <c r="C240" s="39">
        <v>8.3597000000000001</v>
      </c>
      <c r="D240" s="34">
        <v>3.7770999999999999</v>
      </c>
      <c r="E240" s="23">
        <v>16.284400000000002</v>
      </c>
      <c r="F240" s="23">
        <v>2.0293999999999999</v>
      </c>
      <c r="G240" s="23">
        <v>194.67</v>
      </c>
      <c r="H240" s="23">
        <v>1.4080999999999999</v>
      </c>
      <c r="I240" s="34">
        <v>4.776452600827966</v>
      </c>
      <c r="J240" s="34">
        <v>2.618096369062251</v>
      </c>
      <c r="K240" s="34">
        <v>112.06059694554204</v>
      </c>
      <c r="L240" s="34">
        <v>1.7630999999999999</v>
      </c>
      <c r="M240" s="23">
        <v>0.21740000000000001</v>
      </c>
      <c r="N240" s="23">
        <v>2.2284000000000002</v>
      </c>
      <c r="O240" s="34">
        <v>14.294055</v>
      </c>
      <c r="P240" s="34">
        <v>54.705301201805831</v>
      </c>
      <c r="Q240" s="23">
        <v>20.7272</v>
      </c>
      <c r="R240" s="23">
        <v>10.269636</v>
      </c>
      <c r="S240" s="23">
        <v>1.295571</v>
      </c>
      <c r="U240" s="1"/>
      <c r="V240" s="1"/>
      <c r="W240" s="1"/>
      <c r="X240" s="1"/>
      <c r="Y240" s="1"/>
      <c r="Z240" s="1"/>
      <c r="AA240" s="1"/>
      <c r="AB240" s="37"/>
      <c r="AC240" s="37"/>
      <c r="AD240" s="1"/>
      <c r="AE240" s="1"/>
    </row>
    <row r="241" spans="1:31" x14ac:dyDescent="0.3">
      <c r="A241" t="s">
        <v>742</v>
      </c>
      <c r="B241" t="s">
        <v>300</v>
      </c>
      <c r="C241" s="39">
        <v>4.0327999999999999</v>
      </c>
      <c r="D241" s="34">
        <v>1.7456</v>
      </c>
      <c r="E241" s="23">
        <v>18.966100000000001</v>
      </c>
      <c r="F241" s="23">
        <v>2.0560999999999998</v>
      </c>
      <c r="G241" s="23">
        <v>97</v>
      </c>
      <c r="H241" s="23">
        <v>17.332999999999998</v>
      </c>
      <c r="I241" s="34">
        <v>4.5119829775487679</v>
      </c>
      <c r="J241" s="34">
        <v>0.24484831238779181</v>
      </c>
      <c r="K241" s="34">
        <v>0</v>
      </c>
      <c r="L241" s="34">
        <v>88.245800000000003</v>
      </c>
      <c r="M241" s="23">
        <v>0.23280000000000001</v>
      </c>
      <c r="N241" s="23">
        <v>3.0663999999999998</v>
      </c>
      <c r="O241" s="34">
        <v>11.157828</v>
      </c>
      <c r="P241" s="34">
        <v>57.093911114011618</v>
      </c>
      <c r="Q241" s="23">
        <v>26.846599999999999</v>
      </c>
      <c r="R241" s="23">
        <v>1.9999999999999999E-6</v>
      </c>
      <c r="S241" s="23">
        <v>2.9605299999999999</v>
      </c>
      <c r="U241" s="1"/>
      <c r="V241" s="1"/>
      <c r="W241" s="1"/>
      <c r="X241" s="1"/>
      <c r="Y241" s="1"/>
      <c r="Z241" s="1"/>
      <c r="AA241" s="1"/>
      <c r="AB241" s="37"/>
      <c r="AC241" s="37"/>
      <c r="AD241" s="1"/>
      <c r="AE241" s="1"/>
    </row>
    <row r="242" spans="1:31" x14ac:dyDescent="0.3">
      <c r="A242" t="s">
        <v>743</v>
      </c>
      <c r="B242" t="s">
        <v>301</v>
      </c>
      <c r="C242" s="39">
        <v>8.8404000000000007</v>
      </c>
      <c r="D242" s="34">
        <v>2.9679000000000002</v>
      </c>
      <c r="E242" s="23">
        <v>16.0181</v>
      </c>
      <c r="F242" s="23">
        <v>1.8605</v>
      </c>
      <c r="G242" s="23">
        <v>341.99916666666667</v>
      </c>
      <c r="H242" s="23">
        <v>-0.74790000000000001</v>
      </c>
      <c r="I242" s="34">
        <v>4.5803499999999993</v>
      </c>
      <c r="J242" s="34">
        <v>1.7202999999999999</v>
      </c>
      <c r="K242" s="34">
        <v>1447.5137227212499</v>
      </c>
      <c r="L242" s="34">
        <v>12.5488</v>
      </c>
      <c r="M242" s="23">
        <v>0.35680000000000001</v>
      </c>
      <c r="N242" s="23">
        <v>2.9201999999999999</v>
      </c>
      <c r="O242" s="34">
        <v>13.56983</v>
      </c>
      <c r="P242" s="34">
        <v>42.746383379353468</v>
      </c>
      <c r="Q242" s="23">
        <v>35.304400000000001</v>
      </c>
      <c r="R242" s="23">
        <v>2.0091000000000001E-2</v>
      </c>
      <c r="S242" s="23">
        <v>0.78262699999999996</v>
      </c>
      <c r="U242" s="1"/>
      <c r="V242" s="1"/>
      <c r="W242" s="1"/>
      <c r="X242" s="1"/>
      <c r="Y242" s="1"/>
      <c r="Z242" s="1"/>
      <c r="AA242" s="1"/>
      <c r="AB242" s="37"/>
      <c r="AC242" s="37"/>
      <c r="AD242" s="1"/>
      <c r="AE242" s="1"/>
    </row>
    <row r="243" spans="1:31" x14ac:dyDescent="0.3">
      <c r="A243" t="s">
        <v>744</v>
      </c>
      <c r="B243" t="s">
        <v>302</v>
      </c>
      <c r="C243" s="39">
        <v>10.2661</v>
      </c>
      <c r="D243" s="34">
        <v>4.5864999999999991</v>
      </c>
      <c r="E243" s="23">
        <v>15.803699999999999</v>
      </c>
      <c r="F243" s="23">
        <v>1.8556999999999999</v>
      </c>
      <c r="G243" s="23">
        <v>57.31</v>
      </c>
      <c r="H243" s="23">
        <v>-6.9000000000000006E-2</v>
      </c>
      <c r="I243" s="34">
        <v>4.42455</v>
      </c>
      <c r="J243" s="34">
        <v>0.95994999999999997</v>
      </c>
      <c r="K243" s="34">
        <v>0</v>
      </c>
      <c r="L243" s="34">
        <v>18.282900000000001</v>
      </c>
      <c r="M243" s="23">
        <v>0.54800000000000004</v>
      </c>
      <c r="N243" s="23">
        <v>2.9119999999999999</v>
      </c>
      <c r="O243" s="34">
        <v>25.879802999999999</v>
      </c>
      <c r="P243" s="34">
        <v>56.687164470473405</v>
      </c>
      <c r="Q243" s="23">
        <v>27.933199999999999</v>
      </c>
      <c r="R243" s="23">
        <v>2.3744999999999999E-2</v>
      </c>
      <c r="S243" s="23">
        <v>3.2959510000000001</v>
      </c>
      <c r="U243" s="1"/>
      <c r="V243" s="1"/>
      <c r="W243" s="1"/>
      <c r="X243" s="1"/>
      <c r="Y243" s="1"/>
      <c r="Z243" s="1"/>
      <c r="AA243" s="1"/>
      <c r="AB243" s="37"/>
      <c r="AC243" s="37"/>
      <c r="AD243" s="1"/>
      <c r="AE243" s="1"/>
    </row>
    <row r="244" spans="1:31" x14ac:dyDescent="0.3">
      <c r="A244" t="s">
        <v>745</v>
      </c>
      <c r="B244" t="s">
        <v>303</v>
      </c>
      <c r="C244" s="39">
        <v>17.718800000000002</v>
      </c>
      <c r="D244" s="34">
        <v>8.3759999999999994</v>
      </c>
      <c r="E244" s="23">
        <v>12.614699999999999</v>
      </c>
      <c r="F244" s="23">
        <v>1.5556000000000001</v>
      </c>
      <c r="G244" s="23">
        <v>119.93666666666667</v>
      </c>
      <c r="H244" s="23">
        <v>1.5066999999999999</v>
      </c>
      <c r="I244" s="34">
        <v>3.3024</v>
      </c>
      <c r="J244" s="34">
        <v>0.69750000000000001</v>
      </c>
      <c r="K244" s="34">
        <v>1516.9493650256372</v>
      </c>
      <c r="L244" s="34">
        <v>2.6821999999999999</v>
      </c>
      <c r="M244" s="23">
        <v>0.63990000000000002</v>
      </c>
      <c r="N244" s="23">
        <v>3.7595999999999998</v>
      </c>
      <c r="O244" s="34">
        <v>18.127611999999999</v>
      </c>
      <c r="P244" s="34">
        <v>55.263341107668737</v>
      </c>
      <c r="Q244" s="23">
        <v>30.589600000000001</v>
      </c>
      <c r="R244" s="23">
        <v>3.629019</v>
      </c>
      <c r="S244" s="23">
        <v>0.80845199999999995</v>
      </c>
      <c r="U244" s="1"/>
      <c r="V244" s="1"/>
      <c r="W244" s="1"/>
      <c r="X244" s="1"/>
      <c r="Y244" s="1"/>
      <c r="Z244" s="1"/>
      <c r="AA244" s="1"/>
      <c r="AB244" s="37"/>
      <c r="AC244" s="37"/>
      <c r="AD244" s="1"/>
      <c r="AE244" s="1"/>
    </row>
    <row r="245" spans="1:31" x14ac:dyDescent="0.3">
      <c r="A245" t="s">
        <v>746</v>
      </c>
      <c r="B245" t="s">
        <v>304</v>
      </c>
      <c r="C245" s="39">
        <v>5.5537999999999998</v>
      </c>
      <c r="D245" s="34">
        <v>2.6993</v>
      </c>
      <c r="E245" s="23">
        <v>12.3476</v>
      </c>
      <c r="F245" s="23">
        <v>1.5606</v>
      </c>
      <c r="G245" s="23">
        <v>268.19</v>
      </c>
      <c r="H245" s="23">
        <v>0.27250000000000002</v>
      </c>
      <c r="I245" s="34">
        <v>4.1747499999999995</v>
      </c>
      <c r="J245" s="34">
        <v>2.2787999999999999</v>
      </c>
      <c r="K245" s="34">
        <v>0</v>
      </c>
      <c r="L245" s="34">
        <v>1.4448000000000001</v>
      </c>
      <c r="M245" s="23">
        <v>0.62460000000000004</v>
      </c>
      <c r="N245" s="23">
        <v>3.6507000000000001</v>
      </c>
      <c r="O245" s="34">
        <v>18.141904</v>
      </c>
      <c r="P245" s="34">
        <v>55.826955571016804</v>
      </c>
      <c r="Q245" s="23">
        <v>37.530700000000003</v>
      </c>
      <c r="R245" s="23">
        <v>2.5225000000000001E-2</v>
      </c>
      <c r="S245" s="23">
        <v>1.4963900000000001</v>
      </c>
      <c r="U245" s="1"/>
      <c r="V245" s="1"/>
      <c r="W245" s="1"/>
      <c r="X245" s="1"/>
      <c r="Y245" s="1"/>
      <c r="Z245" s="1"/>
      <c r="AA245" s="1"/>
      <c r="AB245" s="37"/>
      <c r="AC245" s="37"/>
      <c r="AD245" s="1"/>
      <c r="AE245" s="1"/>
    </row>
    <row r="246" spans="1:31" x14ac:dyDescent="0.3">
      <c r="A246" t="s">
        <v>747</v>
      </c>
      <c r="B246" t="s">
        <v>305</v>
      </c>
      <c r="C246" s="39">
        <v>4.2569999999999997</v>
      </c>
      <c r="D246" s="34">
        <v>1.3902000000000001</v>
      </c>
      <c r="E246" s="23">
        <v>18.842700000000001</v>
      </c>
      <c r="F246" s="23">
        <v>2.3290999999999999</v>
      </c>
      <c r="G246" s="23">
        <v>116.78749999999999</v>
      </c>
      <c r="H246" s="23">
        <v>2.9441999999999999</v>
      </c>
      <c r="I246" s="34">
        <v>4.4686871504811361</v>
      </c>
      <c r="J246" s="34">
        <v>0.48812916981213461</v>
      </c>
      <c r="K246" s="34">
        <v>316.6548321074755</v>
      </c>
      <c r="L246" s="34">
        <v>3.8591000000000002</v>
      </c>
      <c r="M246" s="23">
        <v>0.48809999999999998</v>
      </c>
      <c r="N246" s="23">
        <v>2.6728999999999998</v>
      </c>
      <c r="O246" s="34">
        <v>14.603005</v>
      </c>
      <c r="P246" s="34">
        <v>44.953588040541916</v>
      </c>
      <c r="Q246" s="23">
        <v>31.659600000000001</v>
      </c>
      <c r="R246" s="23">
        <v>7.3949999999999997E-3</v>
      </c>
      <c r="S246" s="23">
        <v>1.003293</v>
      </c>
      <c r="U246" s="1"/>
      <c r="V246" s="1"/>
      <c r="W246" s="1"/>
      <c r="X246" s="1"/>
      <c r="Y246" s="1"/>
      <c r="Z246" s="1"/>
      <c r="AA246" s="1"/>
      <c r="AB246" s="37"/>
      <c r="AC246" s="37"/>
      <c r="AD246" s="1"/>
      <c r="AE246" s="1"/>
    </row>
    <row r="247" spans="1:31" x14ac:dyDescent="0.3">
      <c r="A247" t="s">
        <v>748</v>
      </c>
      <c r="B247" t="s">
        <v>749</v>
      </c>
      <c r="C247" s="39">
        <v>17.8047</v>
      </c>
      <c r="D247" s="34">
        <v>7.4451000000000001</v>
      </c>
      <c r="E247" s="23">
        <v>16.6402</v>
      </c>
      <c r="F247" s="23">
        <v>1.8358000000000001</v>
      </c>
      <c r="G247" s="23">
        <v>163.33999999999997</v>
      </c>
      <c r="H247" s="23">
        <v>1.2152000000000001</v>
      </c>
      <c r="I247" s="34">
        <v>2.5416968083508564</v>
      </c>
      <c r="J247" s="34">
        <v>0.78706105219446754</v>
      </c>
      <c r="K247" s="34">
        <v>67.168109621001406</v>
      </c>
      <c r="L247" s="34">
        <v>1.1277999999999999</v>
      </c>
      <c r="M247" s="23">
        <v>0.58030000000000004</v>
      </c>
      <c r="N247" s="23">
        <v>2.4146999999999998</v>
      </c>
      <c r="O247" s="34">
        <v>23.277646000000001</v>
      </c>
      <c r="P247" s="34">
        <v>44.348475154617191</v>
      </c>
      <c r="Q247" s="23">
        <v>41.408099999999997</v>
      </c>
      <c r="R247" s="23">
        <v>0</v>
      </c>
      <c r="S247" s="23">
        <v>1.035539</v>
      </c>
      <c r="U247" s="1"/>
      <c r="V247" s="1"/>
      <c r="W247" s="1"/>
      <c r="X247" s="1"/>
      <c r="Y247" s="1"/>
      <c r="Z247" s="1"/>
      <c r="AA247" s="1"/>
      <c r="AB247" s="37"/>
      <c r="AC247" s="37"/>
      <c r="AD247" s="1"/>
      <c r="AE247" s="1"/>
    </row>
    <row r="248" spans="1:31" x14ac:dyDescent="0.3">
      <c r="A248" t="s">
        <v>750</v>
      </c>
      <c r="B248" t="s">
        <v>306</v>
      </c>
      <c r="C248" s="39">
        <v>6.9984000000000002</v>
      </c>
      <c r="D248" s="34">
        <v>3.2695000000000003</v>
      </c>
      <c r="E248" s="23">
        <v>14.5549</v>
      </c>
      <c r="F248" s="23">
        <v>1.8028999999999999</v>
      </c>
      <c r="G248" s="23">
        <v>156.52999999999997</v>
      </c>
      <c r="H248" s="23">
        <v>1.7214</v>
      </c>
      <c r="I248" s="34">
        <v>4.7845499999999994</v>
      </c>
      <c r="J248" s="34">
        <v>4.0254500000000002</v>
      </c>
      <c r="K248" s="34">
        <v>1579.5733636977568</v>
      </c>
      <c r="L248" s="34">
        <v>4.5392000000000001</v>
      </c>
      <c r="M248" s="23">
        <v>0.61729999999999996</v>
      </c>
      <c r="N248" s="23">
        <v>1.9156</v>
      </c>
      <c r="O248" s="34">
        <v>10.392298</v>
      </c>
      <c r="P248" s="34">
        <v>49.097734396429772</v>
      </c>
      <c r="Q248" s="23">
        <v>44.1205</v>
      </c>
      <c r="R248" s="23">
        <v>1.8E-5</v>
      </c>
      <c r="S248" s="23">
        <v>1.4245639999999999</v>
      </c>
      <c r="U248" s="1"/>
      <c r="V248" s="1"/>
      <c r="W248" s="1"/>
      <c r="X248" s="1"/>
      <c r="Y248" s="1"/>
      <c r="Z248" s="1"/>
      <c r="AA248" s="1"/>
      <c r="AB248" s="37"/>
      <c r="AC248" s="37"/>
      <c r="AD248" s="1"/>
      <c r="AE248" s="1"/>
    </row>
    <row r="249" spans="1:31" x14ac:dyDescent="0.3">
      <c r="A249" t="s">
        <v>751</v>
      </c>
      <c r="B249" t="s">
        <v>307</v>
      </c>
      <c r="C249" s="39">
        <v>11.4199</v>
      </c>
      <c r="D249" s="34">
        <v>5.3422999999999998</v>
      </c>
      <c r="E249" s="23">
        <v>14.6943</v>
      </c>
      <c r="F249" s="23">
        <v>2.1913999999999998</v>
      </c>
      <c r="G249" s="23">
        <v>83.44</v>
      </c>
      <c r="H249" s="23">
        <v>1.7326999999999999</v>
      </c>
      <c r="I249" s="34">
        <v>7.6676000000000002</v>
      </c>
      <c r="J249" s="34">
        <v>1.01685</v>
      </c>
      <c r="K249" s="34">
        <v>0</v>
      </c>
      <c r="L249" s="34">
        <v>3.6983999999999999</v>
      </c>
      <c r="M249" s="23">
        <v>0.55400000000000005</v>
      </c>
      <c r="N249" s="23">
        <v>2.246</v>
      </c>
      <c r="O249" s="34">
        <v>13.585487000000001</v>
      </c>
      <c r="P249" s="34">
        <v>49.533141904781033</v>
      </c>
      <c r="Q249" s="23">
        <v>29.3245</v>
      </c>
      <c r="R249" s="23">
        <v>1.0498E-2</v>
      </c>
      <c r="S249" s="23">
        <v>3.4539650000000002</v>
      </c>
      <c r="U249" s="1"/>
      <c r="V249" s="1"/>
      <c r="W249" s="1"/>
      <c r="X249" s="1"/>
      <c r="Y249" s="1"/>
      <c r="Z249" s="1"/>
      <c r="AA249" s="1"/>
      <c r="AB249" s="37"/>
      <c r="AC249" s="37"/>
      <c r="AD249" s="1"/>
      <c r="AE249" s="1"/>
    </row>
    <row r="250" spans="1:31" x14ac:dyDescent="0.3">
      <c r="A250" t="s">
        <v>752</v>
      </c>
      <c r="B250" t="s">
        <v>308</v>
      </c>
      <c r="C250" s="39">
        <v>5.6279000000000003</v>
      </c>
      <c r="D250" s="34">
        <v>2.8751999999999995</v>
      </c>
      <c r="E250" s="23">
        <v>10.5862</v>
      </c>
      <c r="F250" s="23">
        <v>1.571</v>
      </c>
      <c r="G250" s="23">
        <v>75.364999999999995</v>
      </c>
      <c r="H250" s="23">
        <v>0.41449999999999998</v>
      </c>
      <c r="I250" s="34">
        <v>4.776452600827966</v>
      </c>
      <c r="J250" s="34">
        <v>2.618096369062251</v>
      </c>
      <c r="K250" s="34">
        <v>743.8558889569299</v>
      </c>
      <c r="L250" s="34">
        <v>0.5524</v>
      </c>
      <c r="M250" s="23">
        <v>0.46789999999999998</v>
      </c>
      <c r="N250" s="23">
        <v>3.1701999999999999</v>
      </c>
      <c r="O250" s="34">
        <v>18.776651999999999</v>
      </c>
      <c r="P250" s="34">
        <v>67.15696084317257</v>
      </c>
      <c r="Q250" s="23">
        <v>27.859300000000001</v>
      </c>
      <c r="R250" s="23">
        <v>0.200132</v>
      </c>
      <c r="S250" s="23">
        <v>2.8335319999999999</v>
      </c>
      <c r="U250" s="1"/>
      <c r="V250" s="1"/>
      <c r="W250" s="1"/>
      <c r="X250" s="1"/>
      <c r="Y250" s="1"/>
      <c r="Z250" s="1"/>
      <c r="AA250" s="1"/>
      <c r="AB250" s="37"/>
      <c r="AC250" s="37"/>
      <c r="AD250" s="1"/>
      <c r="AE250" s="1"/>
    </row>
    <row r="251" spans="1:31" x14ac:dyDescent="0.3">
      <c r="A251" t="s">
        <v>753</v>
      </c>
      <c r="B251" t="s">
        <v>309</v>
      </c>
      <c r="C251" s="39">
        <v>12.350099999999999</v>
      </c>
      <c r="D251" s="34">
        <v>5.5275999999999996</v>
      </c>
      <c r="E251" s="23">
        <v>14.0558</v>
      </c>
      <c r="F251" s="23">
        <v>1.5158</v>
      </c>
      <c r="G251" s="23">
        <v>73.62</v>
      </c>
      <c r="H251" s="23">
        <v>3.1999</v>
      </c>
      <c r="I251" s="34">
        <v>4.7192648997547959</v>
      </c>
      <c r="J251" s="34">
        <v>1.4731431896124063</v>
      </c>
      <c r="K251" s="34">
        <v>0</v>
      </c>
      <c r="L251" s="34">
        <v>5.8559000000000001</v>
      </c>
      <c r="M251" s="23">
        <v>0.40629999999999999</v>
      </c>
      <c r="N251" s="23">
        <v>2.3317999999999999</v>
      </c>
      <c r="O251" s="34">
        <v>20.904375000000002</v>
      </c>
      <c r="P251" s="34">
        <v>51.124943752812356</v>
      </c>
      <c r="Q251" s="23">
        <v>18.014700000000001</v>
      </c>
      <c r="R251" s="23">
        <v>1.039237</v>
      </c>
      <c r="S251" s="23">
        <v>22.414953000000001</v>
      </c>
      <c r="U251" s="1"/>
      <c r="V251" s="1"/>
      <c r="W251" s="1"/>
      <c r="X251" s="1"/>
      <c r="Y251" s="1"/>
      <c r="Z251" s="1"/>
      <c r="AA251" s="1"/>
      <c r="AB251" s="37"/>
      <c r="AC251" s="37"/>
      <c r="AD251" s="1"/>
      <c r="AE251" s="1"/>
    </row>
    <row r="252" spans="1:31" x14ac:dyDescent="0.3">
      <c r="A252" t="s">
        <v>754</v>
      </c>
      <c r="B252" t="s">
        <v>310</v>
      </c>
      <c r="C252" s="39">
        <v>4.4570999999999996</v>
      </c>
      <c r="D252" s="34">
        <v>1.6788999999999998</v>
      </c>
      <c r="E252" s="23">
        <v>19.4773</v>
      </c>
      <c r="F252" s="23">
        <v>2.6928999999999998</v>
      </c>
      <c r="G252" s="23">
        <v>244.62</v>
      </c>
      <c r="H252" s="23">
        <v>5.2153999999999998</v>
      </c>
      <c r="I252" s="34">
        <v>4.776452600827966</v>
      </c>
      <c r="J252" s="34">
        <v>2.618096369062251</v>
      </c>
      <c r="K252" s="34">
        <v>0</v>
      </c>
      <c r="L252" s="34">
        <v>5.8239999999999998</v>
      </c>
      <c r="M252" s="23">
        <v>0.31559999999999999</v>
      </c>
      <c r="N252" s="23">
        <v>2.7932999999999999</v>
      </c>
      <c r="O252" s="34">
        <v>13.876563000000001</v>
      </c>
      <c r="P252" s="34">
        <v>53.471862752347853</v>
      </c>
      <c r="Q252" s="23">
        <v>20.274100000000001</v>
      </c>
      <c r="R252" s="23">
        <v>0.822855</v>
      </c>
      <c r="S252" s="23">
        <v>1.2923469999999999</v>
      </c>
      <c r="U252" s="1"/>
      <c r="V252" s="1"/>
      <c r="W252" s="1"/>
      <c r="X252" s="1"/>
      <c r="Y252" s="1"/>
      <c r="Z252" s="1"/>
      <c r="AA252" s="1"/>
      <c r="AB252" s="37"/>
      <c r="AC252" s="37"/>
      <c r="AD252" s="1"/>
      <c r="AE252" s="1"/>
    </row>
    <row r="253" spans="1:31" x14ac:dyDescent="0.3">
      <c r="A253" t="s">
        <v>755</v>
      </c>
      <c r="B253" t="s">
        <v>311</v>
      </c>
      <c r="C253" s="39">
        <v>19.9757</v>
      </c>
      <c r="D253" s="34">
        <v>9.2593999999999994</v>
      </c>
      <c r="E253" s="23">
        <v>11.135899999999999</v>
      </c>
      <c r="F253" s="23">
        <v>1.4094</v>
      </c>
      <c r="G253" s="23">
        <v>553.01</v>
      </c>
      <c r="H253" s="23">
        <v>-4.0033000000000003</v>
      </c>
      <c r="I253" s="34">
        <v>5.3751205198738941</v>
      </c>
      <c r="J253" s="34">
        <v>0.16337303237495415</v>
      </c>
      <c r="K253" s="34">
        <v>401.22918588953729</v>
      </c>
      <c r="L253" s="34">
        <v>22.338000000000001</v>
      </c>
      <c r="M253" s="23">
        <v>0.3639</v>
      </c>
      <c r="N253" s="23">
        <v>3.4382000000000001</v>
      </c>
      <c r="O253" s="34">
        <v>30.466593</v>
      </c>
      <c r="P253" s="34">
        <v>53.095582725098289</v>
      </c>
      <c r="Q253" s="23">
        <v>21.229700000000001</v>
      </c>
      <c r="R253" s="23">
        <v>2.3672900000000001</v>
      </c>
      <c r="S253" s="23">
        <v>0.99734999999999996</v>
      </c>
      <c r="U253" s="1"/>
      <c r="V253" s="1"/>
      <c r="W253" s="1"/>
      <c r="X253" s="1"/>
      <c r="Y253" s="1"/>
      <c r="Z253" s="1"/>
      <c r="AA253" s="1"/>
      <c r="AB253" s="37"/>
      <c r="AC253" s="37"/>
      <c r="AD253" s="1"/>
      <c r="AE253" s="1"/>
    </row>
    <row r="254" spans="1:31" x14ac:dyDescent="0.3">
      <c r="A254" t="s">
        <v>756</v>
      </c>
      <c r="B254" t="s">
        <v>312</v>
      </c>
      <c r="C254" s="39">
        <v>15.4314</v>
      </c>
      <c r="D254" s="34">
        <v>6.5131999999999994</v>
      </c>
      <c r="E254" s="23">
        <v>11.251099999999999</v>
      </c>
      <c r="F254" s="23">
        <v>1.3584000000000001</v>
      </c>
      <c r="G254" s="23">
        <v>143.51</v>
      </c>
      <c r="H254" s="23">
        <v>3.8153999999999999</v>
      </c>
      <c r="I254" s="34">
        <v>2.6458500000000003</v>
      </c>
      <c r="J254" s="34">
        <v>0.65589999999999993</v>
      </c>
      <c r="K254" s="34">
        <v>26.768329299583282</v>
      </c>
      <c r="L254" s="34">
        <v>7.9287000000000001</v>
      </c>
      <c r="M254" s="23">
        <v>0.27339999999999998</v>
      </c>
      <c r="N254" s="23">
        <v>2.2606000000000002</v>
      </c>
      <c r="O254" s="34">
        <v>22.040911999999999</v>
      </c>
      <c r="P254" s="34">
        <v>49.615313311086389</v>
      </c>
      <c r="Q254" s="23">
        <v>21.188600000000001</v>
      </c>
      <c r="R254" s="23">
        <v>0.31532300000000002</v>
      </c>
      <c r="S254" s="23">
        <v>15.376018999999999</v>
      </c>
      <c r="U254" s="1"/>
      <c r="V254" s="1"/>
      <c r="W254" s="1"/>
      <c r="X254" s="1"/>
      <c r="Y254" s="1"/>
      <c r="Z254" s="1"/>
      <c r="AA254" s="1"/>
      <c r="AB254" s="37"/>
      <c r="AC254" s="37"/>
      <c r="AD254" s="1"/>
      <c r="AE254" s="1"/>
    </row>
    <row r="255" spans="1:31" x14ac:dyDescent="0.3">
      <c r="A255" t="s">
        <v>757</v>
      </c>
      <c r="B255" t="s">
        <v>313</v>
      </c>
      <c r="C255" s="39">
        <v>1.7833000000000001</v>
      </c>
      <c r="D255" s="34">
        <v>0.6127999999999999</v>
      </c>
      <c r="E255" s="23">
        <v>21.984300000000001</v>
      </c>
      <c r="F255" s="23">
        <v>2.6042000000000001</v>
      </c>
      <c r="G255" s="23">
        <v>79.37</v>
      </c>
      <c r="H255" s="23">
        <v>13.0486</v>
      </c>
      <c r="I255" s="34">
        <v>9.2406999320022258</v>
      </c>
      <c r="J255" s="34">
        <v>0.30744376981644844</v>
      </c>
      <c r="K255" s="34">
        <v>2241.7928257820045</v>
      </c>
      <c r="L255" s="34">
        <v>2.0449999999999999</v>
      </c>
      <c r="M255" s="23">
        <v>0.41320000000000001</v>
      </c>
      <c r="N255" s="23">
        <v>4.9928999999999997</v>
      </c>
      <c r="O255" s="34">
        <v>15.083974</v>
      </c>
      <c r="P255" s="34">
        <v>60.53577126368215</v>
      </c>
      <c r="Q255" s="23">
        <v>29.051200000000001</v>
      </c>
      <c r="R255" s="23">
        <v>0</v>
      </c>
      <c r="S255" s="23">
        <v>2.4156300000000002</v>
      </c>
      <c r="U255" s="1"/>
      <c r="V255" s="1"/>
      <c r="W255" s="1"/>
      <c r="X255" s="1"/>
      <c r="Y255" s="1"/>
      <c r="Z255" s="1"/>
      <c r="AA255" s="1"/>
      <c r="AB255" s="37"/>
      <c r="AC255" s="37"/>
      <c r="AD255" s="1"/>
      <c r="AE255" s="1"/>
    </row>
    <row r="256" spans="1:31" x14ac:dyDescent="0.3">
      <c r="A256" t="s">
        <v>758</v>
      </c>
      <c r="B256" t="s">
        <v>314</v>
      </c>
      <c r="C256" s="39">
        <v>21.716000000000001</v>
      </c>
      <c r="D256" s="34">
        <v>8.8648999999999987</v>
      </c>
      <c r="E256" s="23">
        <v>13.973000000000001</v>
      </c>
      <c r="F256" s="23">
        <v>1.5170999999999999</v>
      </c>
      <c r="G256" s="23">
        <v>227.6933333333333</v>
      </c>
      <c r="H256" s="23">
        <v>-2.5853000000000002</v>
      </c>
      <c r="I256" s="34">
        <v>2.8615000000000004</v>
      </c>
      <c r="J256" s="34">
        <v>0.62349999999999994</v>
      </c>
      <c r="K256" s="34">
        <v>1638.568213116939</v>
      </c>
      <c r="L256" s="34">
        <v>15.499599999999999</v>
      </c>
      <c r="M256" s="23">
        <v>0.3886</v>
      </c>
      <c r="N256" s="23">
        <v>4.0514999999999999</v>
      </c>
      <c r="O256" s="34">
        <v>18.814080000000001</v>
      </c>
      <c r="P256" s="34">
        <v>41.992232719668401</v>
      </c>
      <c r="Q256" s="23">
        <v>30.977599999999999</v>
      </c>
      <c r="R256" s="23">
        <v>1.1261E-2</v>
      </c>
      <c r="S256" s="23">
        <v>0.38875100000000001</v>
      </c>
      <c r="U256" s="1"/>
      <c r="V256" s="1"/>
      <c r="W256" s="1"/>
      <c r="X256" s="1"/>
      <c r="Y256" s="1"/>
      <c r="Z256" s="1"/>
      <c r="AA256" s="1"/>
      <c r="AB256" s="37"/>
      <c r="AC256" s="37"/>
      <c r="AD256" s="1"/>
      <c r="AE256" s="1"/>
    </row>
    <row r="257" spans="1:31" x14ac:dyDescent="0.3">
      <c r="A257" t="s">
        <v>759</v>
      </c>
      <c r="B257" t="s">
        <v>315</v>
      </c>
      <c r="C257" s="39">
        <v>7.6258999999999997</v>
      </c>
      <c r="D257" s="34">
        <v>2.4602999999999997</v>
      </c>
      <c r="E257" s="23">
        <v>17.904900000000001</v>
      </c>
      <c r="F257" s="23">
        <v>2.0421999999999998</v>
      </c>
      <c r="G257" s="23">
        <v>183.67</v>
      </c>
      <c r="H257" s="23">
        <v>0.18179999999999999</v>
      </c>
      <c r="I257" s="34">
        <v>4.776452600827966</v>
      </c>
      <c r="J257" s="34">
        <v>2.618096369062251</v>
      </c>
      <c r="K257" s="34">
        <v>0</v>
      </c>
      <c r="L257" s="34">
        <v>7.4499000000000004</v>
      </c>
      <c r="M257" s="23">
        <v>0.48010000000000003</v>
      </c>
      <c r="N257" s="23">
        <v>2.8637000000000001</v>
      </c>
      <c r="O257" s="34">
        <v>16.422339000000001</v>
      </c>
      <c r="P257" s="34">
        <v>52.775342853103346</v>
      </c>
      <c r="Q257" s="23">
        <v>15.5267</v>
      </c>
      <c r="R257" s="23">
        <v>4.6280000000000002E-3</v>
      </c>
      <c r="S257" s="23">
        <v>1.960086</v>
      </c>
      <c r="U257" s="1"/>
      <c r="V257" s="1"/>
      <c r="W257" s="1"/>
      <c r="X257" s="1"/>
      <c r="Y257" s="1"/>
      <c r="Z257" s="1"/>
      <c r="AA257" s="1"/>
      <c r="AB257" s="37"/>
      <c r="AC257" s="37"/>
      <c r="AD257" s="1"/>
      <c r="AE257" s="1"/>
    </row>
    <row r="258" spans="1:31" x14ac:dyDescent="0.3">
      <c r="A258" t="s">
        <v>760</v>
      </c>
      <c r="B258" t="s">
        <v>316</v>
      </c>
      <c r="C258" s="39">
        <v>12.179399999999999</v>
      </c>
      <c r="D258" s="34">
        <v>5.5869999999999997</v>
      </c>
      <c r="E258" s="23">
        <v>10.3527</v>
      </c>
      <c r="F258" s="23">
        <v>1.5237000000000001</v>
      </c>
      <c r="G258" s="23">
        <v>101.36</v>
      </c>
      <c r="H258" s="23">
        <v>28.806999999999999</v>
      </c>
      <c r="I258" s="34">
        <v>4.776452600827966</v>
      </c>
      <c r="J258" s="34">
        <v>2.618096369062251</v>
      </c>
      <c r="K258" s="34">
        <v>3469.9182979964226</v>
      </c>
      <c r="L258" s="34">
        <v>0.29680000000000001</v>
      </c>
      <c r="M258" s="23">
        <v>0.16020000000000001</v>
      </c>
      <c r="N258" s="23">
        <v>0.78039999999999998</v>
      </c>
      <c r="O258" s="34">
        <v>10.792133</v>
      </c>
      <c r="P258" s="34">
        <v>58.37503643960742</v>
      </c>
      <c r="Q258" s="23">
        <v>7.1870000000000003</v>
      </c>
      <c r="R258" s="23">
        <v>67.329040000000006</v>
      </c>
      <c r="S258" s="23">
        <v>0.14502200000000001</v>
      </c>
      <c r="U258" s="1"/>
      <c r="V258" s="1"/>
      <c r="W258" s="1"/>
      <c r="X258" s="1"/>
      <c r="Y258" s="1"/>
      <c r="Z258" s="1"/>
      <c r="AA258" s="1"/>
      <c r="AB258" s="37"/>
      <c r="AC258" s="37"/>
      <c r="AD258" s="1"/>
      <c r="AE258" s="1"/>
    </row>
    <row r="259" spans="1:31" x14ac:dyDescent="0.3">
      <c r="A259" t="s">
        <v>761</v>
      </c>
      <c r="B259" t="s">
        <v>317</v>
      </c>
      <c r="C259" s="39">
        <v>15.8687</v>
      </c>
      <c r="D259" s="34">
        <v>5.9558000000000009</v>
      </c>
      <c r="E259" s="23">
        <v>15.6418</v>
      </c>
      <c r="F259" s="23">
        <v>2.2364000000000002</v>
      </c>
      <c r="G259" s="23">
        <v>1337.94</v>
      </c>
      <c r="H259" s="23">
        <v>-5.1684000000000001</v>
      </c>
      <c r="I259" s="34">
        <v>4.5531499999999996</v>
      </c>
      <c r="J259" s="34">
        <v>2.7464499999999998</v>
      </c>
      <c r="K259" s="34">
        <v>2218.5744296252869</v>
      </c>
      <c r="L259" s="34">
        <v>7.5716000000000001</v>
      </c>
      <c r="M259" s="23">
        <v>0.49940000000000001</v>
      </c>
      <c r="N259" s="23">
        <v>2.1974999999999998</v>
      </c>
      <c r="O259" s="34">
        <v>13.153638000000001</v>
      </c>
      <c r="P259" s="34">
        <v>47.851103094838507</v>
      </c>
      <c r="Q259" s="23">
        <v>40.221600000000002</v>
      </c>
      <c r="R259" s="23">
        <v>1.6980000000000001E-3</v>
      </c>
      <c r="S259" s="23">
        <v>0.17344799999999999</v>
      </c>
      <c r="U259" s="1"/>
      <c r="V259" s="1"/>
      <c r="W259" s="1"/>
      <c r="X259" s="1"/>
      <c r="Y259" s="1"/>
      <c r="Z259" s="1"/>
      <c r="AA259" s="1"/>
      <c r="AB259" s="37"/>
      <c r="AC259" s="37"/>
      <c r="AD259" s="1"/>
      <c r="AE259" s="1"/>
    </row>
    <row r="260" spans="1:31" x14ac:dyDescent="0.3">
      <c r="A260" t="s">
        <v>762</v>
      </c>
      <c r="B260" t="s">
        <v>318</v>
      </c>
      <c r="C260" s="39">
        <v>3.74</v>
      </c>
      <c r="D260" s="34">
        <v>1.1021000000000001</v>
      </c>
      <c r="E260" s="23">
        <v>18.355499999999999</v>
      </c>
      <c r="F260" s="23">
        <v>2.6219000000000001</v>
      </c>
      <c r="G260" s="23">
        <v>161.08000000000001</v>
      </c>
      <c r="H260" s="23">
        <v>-2.5354000000000001</v>
      </c>
      <c r="I260" s="34">
        <v>4.776452600827966</v>
      </c>
      <c r="J260" s="34">
        <v>2.618096369062251</v>
      </c>
      <c r="K260" s="34">
        <v>0</v>
      </c>
      <c r="L260" s="34">
        <v>58.895400000000002</v>
      </c>
      <c r="M260" s="23">
        <v>0.3402</v>
      </c>
      <c r="N260" s="23">
        <v>3.2277</v>
      </c>
      <c r="O260" s="34">
        <v>12.268157</v>
      </c>
      <c r="P260" s="34">
        <v>38.98604338321843</v>
      </c>
      <c r="Q260" s="23">
        <v>31.774100000000001</v>
      </c>
      <c r="R260" s="23">
        <v>2.5250000000000002E-2</v>
      </c>
      <c r="S260" s="23">
        <v>0.82207600000000003</v>
      </c>
      <c r="U260" s="1"/>
      <c r="V260" s="1"/>
      <c r="W260" s="1"/>
      <c r="X260" s="1"/>
      <c r="Y260" s="1"/>
      <c r="Z260" s="1"/>
      <c r="AA260" s="1"/>
      <c r="AB260" s="37"/>
      <c r="AC260" s="37"/>
      <c r="AD260" s="1"/>
      <c r="AE260" s="1"/>
    </row>
    <row r="261" spans="1:31" x14ac:dyDescent="0.3">
      <c r="A261" t="s">
        <v>763</v>
      </c>
      <c r="B261" t="s">
        <v>319</v>
      </c>
      <c r="C261" s="39">
        <v>10.7026</v>
      </c>
      <c r="D261" s="34">
        <v>4.1510000000000007</v>
      </c>
      <c r="E261" s="23">
        <v>14.0136</v>
      </c>
      <c r="F261" s="23">
        <v>1.7790999999999999</v>
      </c>
      <c r="G261" s="23">
        <v>619.09375000000011</v>
      </c>
      <c r="H261" s="23">
        <v>2.0488</v>
      </c>
      <c r="I261" s="34">
        <v>5.5215499999999995</v>
      </c>
      <c r="J261" s="34">
        <v>4.4237000000000002</v>
      </c>
      <c r="K261" s="34">
        <v>5065.7050195773709</v>
      </c>
      <c r="L261" s="34">
        <v>7.7561</v>
      </c>
      <c r="M261" s="23">
        <v>0.69489999999999996</v>
      </c>
      <c r="N261" s="23">
        <v>2.4298000000000002</v>
      </c>
      <c r="O261" s="34">
        <v>8.4857510000000005</v>
      </c>
      <c r="P261" s="34">
        <v>46.219935303286796</v>
      </c>
      <c r="Q261" s="23">
        <v>43.486199999999997</v>
      </c>
      <c r="R261" s="23">
        <v>2.0813000000000002E-2</v>
      </c>
      <c r="S261" s="23">
        <v>0.59729600000000005</v>
      </c>
      <c r="U261" s="1"/>
      <c r="V261" s="1"/>
      <c r="W261" s="1"/>
      <c r="X261" s="1"/>
      <c r="Y261" s="1"/>
      <c r="Z261" s="1"/>
      <c r="AA261" s="1"/>
      <c r="AB261" s="37"/>
      <c r="AC261" s="37"/>
      <c r="AD261" s="1"/>
      <c r="AE261" s="1"/>
    </row>
    <row r="262" spans="1:31" x14ac:dyDescent="0.3">
      <c r="A262" t="s">
        <v>764</v>
      </c>
      <c r="B262" t="s">
        <v>320</v>
      </c>
      <c r="C262" s="39">
        <v>2.2324000000000002</v>
      </c>
      <c r="D262" s="34">
        <v>0.79639999999999989</v>
      </c>
      <c r="E262" s="23">
        <v>15.5985</v>
      </c>
      <c r="F262" s="23">
        <v>1.5592999999999999</v>
      </c>
      <c r="G262" s="23">
        <v>46.12</v>
      </c>
      <c r="H262" s="23">
        <v>4.0206</v>
      </c>
      <c r="I262" s="34">
        <v>5.3454708080497735</v>
      </c>
      <c r="J262" s="34">
        <v>1.0894058038699659</v>
      </c>
      <c r="K262" s="34">
        <v>3582.4515325235079</v>
      </c>
      <c r="L262" s="34">
        <v>1.0755999999999999</v>
      </c>
      <c r="M262" s="23">
        <v>0.73009999999999997</v>
      </c>
      <c r="N262" s="23">
        <v>3.589</v>
      </c>
      <c r="O262" s="34">
        <v>12.650712</v>
      </c>
      <c r="P262" s="34">
        <v>67.933850962992835</v>
      </c>
      <c r="Q262" s="23">
        <v>35.697200000000002</v>
      </c>
      <c r="R262" s="23">
        <v>2.8698999999999999E-2</v>
      </c>
      <c r="S262" s="23">
        <v>1.524861</v>
      </c>
      <c r="U262" s="1"/>
      <c r="V262" s="1"/>
      <c r="W262" s="1"/>
      <c r="X262" s="1"/>
      <c r="Y262" s="1"/>
      <c r="Z262" s="1"/>
      <c r="AA262" s="1"/>
      <c r="AB262" s="37"/>
      <c r="AC262" s="37"/>
      <c r="AD262" s="1"/>
      <c r="AE262" s="1"/>
    </row>
    <row r="263" spans="1:31" x14ac:dyDescent="0.3">
      <c r="A263" t="s">
        <v>765</v>
      </c>
      <c r="B263" t="s">
        <v>321</v>
      </c>
      <c r="C263" s="39">
        <v>9.0521999999999991</v>
      </c>
      <c r="D263" s="34">
        <v>3.0032000000000005</v>
      </c>
      <c r="E263" s="23">
        <v>15.7606</v>
      </c>
      <c r="F263" s="23">
        <v>2.0447000000000002</v>
      </c>
      <c r="G263" s="23">
        <v>475.98</v>
      </c>
      <c r="H263" s="23">
        <v>-1.3361000000000001</v>
      </c>
      <c r="I263" s="34">
        <v>6.02935</v>
      </c>
      <c r="J263" s="34">
        <v>1.1199999999999999</v>
      </c>
      <c r="K263" s="34">
        <v>2194.4168169788099</v>
      </c>
      <c r="L263" s="34">
        <v>6.2169999999999996</v>
      </c>
      <c r="M263" s="23">
        <v>0.3548</v>
      </c>
      <c r="N263" s="23">
        <v>2.4386999999999999</v>
      </c>
      <c r="O263" s="34">
        <v>7.5043329999999999</v>
      </c>
      <c r="P263" s="34">
        <v>48.398555315496786</v>
      </c>
      <c r="Q263" s="23">
        <v>44.1479</v>
      </c>
      <c r="R263" s="23">
        <v>0</v>
      </c>
      <c r="S263" s="23">
        <v>0.13227700000000001</v>
      </c>
      <c r="U263" s="1"/>
      <c r="V263" s="1"/>
      <c r="W263" s="1"/>
      <c r="X263" s="1"/>
      <c r="Y263" s="1"/>
      <c r="Z263" s="1"/>
      <c r="AA263" s="1"/>
      <c r="AB263" s="37"/>
      <c r="AC263" s="37"/>
      <c r="AD263" s="1"/>
      <c r="AE263" s="1"/>
    </row>
    <row r="264" spans="1:31" x14ac:dyDescent="0.3">
      <c r="A264" t="s">
        <v>766</v>
      </c>
      <c r="B264" t="s">
        <v>322</v>
      </c>
      <c r="C264" s="39">
        <v>21.988800000000001</v>
      </c>
      <c r="D264" s="34">
        <v>7.8883999999999999</v>
      </c>
      <c r="E264" s="23">
        <v>16.197099999999999</v>
      </c>
      <c r="F264" s="23">
        <v>1.7486999999999999</v>
      </c>
      <c r="G264" s="23">
        <v>336.1</v>
      </c>
      <c r="H264" s="23">
        <v>-4.0515999999999996</v>
      </c>
      <c r="I264" s="34">
        <v>4.0553838089516372</v>
      </c>
      <c r="J264" s="34">
        <v>0.42769623075448804</v>
      </c>
      <c r="K264" s="34">
        <v>719.12741053323566</v>
      </c>
      <c r="L264" s="34">
        <v>9.4966000000000008</v>
      </c>
      <c r="M264" s="23">
        <v>0.3821</v>
      </c>
      <c r="N264" s="23">
        <v>2.4239000000000002</v>
      </c>
      <c r="O264" s="34">
        <v>20.751753999999998</v>
      </c>
      <c r="P264" s="34">
        <v>47.305014111254721</v>
      </c>
      <c r="Q264" s="23">
        <v>29.419599999999999</v>
      </c>
      <c r="R264" s="23">
        <v>0.97667800000000005</v>
      </c>
      <c r="S264" s="23">
        <v>0.45391100000000001</v>
      </c>
      <c r="U264" s="1"/>
      <c r="V264" s="1"/>
      <c r="W264" s="1"/>
      <c r="X264" s="1"/>
      <c r="Y264" s="1"/>
      <c r="Z264" s="1"/>
      <c r="AA264" s="1"/>
      <c r="AB264" s="37"/>
      <c r="AC264" s="37"/>
      <c r="AD264" s="1"/>
      <c r="AE264" s="1"/>
    </row>
    <row r="265" spans="1:31" x14ac:dyDescent="0.3">
      <c r="A265" t="s">
        <v>767</v>
      </c>
      <c r="B265" t="s">
        <v>323</v>
      </c>
      <c r="C265" s="39">
        <v>16.7454</v>
      </c>
      <c r="D265" s="34">
        <v>7.5286999999999988</v>
      </c>
      <c r="E265" s="23">
        <v>13.193899999999999</v>
      </c>
      <c r="F265" s="23">
        <v>1.6046</v>
      </c>
      <c r="G265" s="23">
        <v>368.38</v>
      </c>
      <c r="H265" s="23">
        <v>0.67869999999999997</v>
      </c>
      <c r="I265" s="34">
        <v>4.8593500000000001</v>
      </c>
      <c r="J265" s="34">
        <v>0.69545000000000001</v>
      </c>
      <c r="K265" s="34">
        <v>0</v>
      </c>
      <c r="L265" s="34">
        <v>6.8102999999999998</v>
      </c>
      <c r="M265" s="23">
        <v>0.2137</v>
      </c>
      <c r="N265" s="23">
        <v>2.9603000000000002</v>
      </c>
      <c r="O265" s="34">
        <v>15.579509</v>
      </c>
      <c r="P265" s="34">
        <v>51.595637680326455</v>
      </c>
      <c r="Q265" s="23">
        <v>28.6708</v>
      </c>
      <c r="R265" s="23">
        <v>5.2005999999999997E-2</v>
      </c>
      <c r="S265" s="23">
        <v>7.7547779999999999</v>
      </c>
      <c r="U265" s="1"/>
      <c r="V265" s="1"/>
      <c r="W265" s="1"/>
      <c r="X265" s="1"/>
      <c r="Y265" s="1"/>
      <c r="Z265" s="1"/>
      <c r="AA265" s="1"/>
      <c r="AB265" s="37"/>
      <c r="AC265" s="37"/>
      <c r="AD265" s="1"/>
      <c r="AE265" s="1"/>
    </row>
    <row r="266" spans="1:31" x14ac:dyDescent="0.3">
      <c r="A266" t="s">
        <v>768</v>
      </c>
      <c r="B266" t="s">
        <v>324</v>
      </c>
      <c r="C266" s="39">
        <v>6.0065999999999997</v>
      </c>
      <c r="D266" s="34">
        <v>1.5460000000000003</v>
      </c>
      <c r="E266" s="23">
        <v>18.153600000000001</v>
      </c>
      <c r="F266" s="23">
        <v>2.1907999999999999</v>
      </c>
      <c r="G266" s="23">
        <v>273.94</v>
      </c>
      <c r="H266" s="23">
        <v>5.1740000000000004</v>
      </c>
      <c r="I266" s="34">
        <v>4.2141983569184251</v>
      </c>
      <c r="J266" s="34">
        <v>0.17315257983210783</v>
      </c>
      <c r="K266" s="34">
        <v>0</v>
      </c>
      <c r="L266" s="34">
        <v>11.410399999999999</v>
      </c>
      <c r="M266" s="23">
        <v>0.2848</v>
      </c>
      <c r="N266" s="23">
        <v>2.3389000000000002</v>
      </c>
      <c r="O266" s="34">
        <v>10.233150999999999</v>
      </c>
      <c r="P266" s="34">
        <v>50.561288430258912</v>
      </c>
      <c r="Q266" s="23">
        <v>21.083600000000001</v>
      </c>
      <c r="R266" s="23">
        <v>4.5228999999999998E-2</v>
      </c>
      <c r="S266" s="23">
        <v>2.0955490000000001</v>
      </c>
      <c r="U266" s="1"/>
      <c r="V266" s="1"/>
      <c r="W266" s="1"/>
      <c r="X266" s="1"/>
      <c r="Y266" s="1"/>
      <c r="Z266" s="1"/>
      <c r="AA266" s="1"/>
      <c r="AB266" s="37"/>
      <c r="AC266" s="37"/>
      <c r="AD266" s="1"/>
      <c r="AE266" s="1"/>
    </row>
    <row r="267" spans="1:31" x14ac:dyDescent="0.3">
      <c r="A267" t="s">
        <v>769</v>
      </c>
      <c r="B267" t="s">
        <v>325</v>
      </c>
      <c r="C267" s="39">
        <v>7.5444000000000004</v>
      </c>
      <c r="D267" s="34">
        <v>3.4418000000000006</v>
      </c>
      <c r="E267" s="23">
        <v>14.5298</v>
      </c>
      <c r="F267" s="23">
        <v>1.6587000000000001</v>
      </c>
      <c r="G267" s="23">
        <v>172.42500000000001</v>
      </c>
      <c r="H267" s="23">
        <v>-5.7253999999999996</v>
      </c>
      <c r="I267" s="34">
        <v>3.7960937345111025</v>
      </c>
      <c r="J267" s="34">
        <v>1.1004046319569121</v>
      </c>
      <c r="K267" s="34">
        <v>41.993740152147105</v>
      </c>
      <c r="L267" s="34">
        <v>0.88670000000000004</v>
      </c>
      <c r="M267" s="23">
        <v>1.1806000000000001</v>
      </c>
      <c r="N267" s="23">
        <v>2.9314</v>
      </c>
      <c r="O267" s="34">
        <v>18.556607</v>
      </c>
      <c r="P267" s="34">
        <v>43.206677083730327</v>
      </c>
      <c r="Q267" s="23">
        <v>28.190300000000001</v>
      </c>
      <c r="R267" s="23">
        <v>1.1228309999999999</v>
      </c>
      <c r="S267" s="23">
        <v>0.384409</v>
      </c>
      <c r="U267" s="1"/>
      <c r="V267" s="1"/>
      <c r="W267" s="1"/>
      <c r="X267" s="1"/>
      <c r="Y267" s="1"/>
      <c r="Z267" s="1"/>
      <c r="AA267" s="1"/>
      <c r="AB267" s="37"/>
      <c r="AC267" s="37"/>
      <c r="AD267" s="1"/>
      <c r="AE267" s="1"/>
    </row>
    <row r="268" spans="1:31" x14ac:dyDescent="0.3">
      <c r="A268" t="s">
        <v>770</v>
      </c>
      <c r="B268" t="s">
        <v>326</v>
      </c>
      <c r="C268" s="39">
        <v>25.253799999999998</v>
      </c>
      <c r="D268" s="34">
        <v>11.171800000000001</v>
      </c>
      <c r="E268" s="23">
        <v>15.308999999999999</v>
      </c>
      <c r="F268" s="23">
        <v>1.6787000000000001</v>
      </c>
      <c r="G268" s="23">
        <v>131.91750000000002</v>
      </c>
      <c r="H268" s="23">
        <v>-7.1524000000000001</v>
      </c>
      <c r="I268" s="34">
        <v>2.931836910483629</v>
      </c>
      <c r="J268" s="34">
        <v>0.29596321258970593</v>
      </c>
      <c r="K268" s="34">
        <v>456.94688190769642</v>
      </c>
      <c r="L268" s="34">
        <v>6.1056999999999997</v>
      </c>
      <c r="M268" s="23">
        <v>0.73819999999999997</v>
      </c>
      <c r="N268" s="23">
        <v>2.4969999999999999</v>
      </c>
      <c r="O268" s="34">
        <v>17.422882000000001</v>
      </c>
      <c r="P268" s="34">
        <v>48.989016189480274</v>
      </c>
      <c r="Q268" s="23">
        <v>28.155100000000001</v>
      </c>
      <c r="R268" s="23">
        <v>4.2445999999999998E-2</v>
      </c>
      <c r="S268" s="23">
        <v>0.99997499999999995</v>
      </c>
      <c r="U268" s="1"/>
      <c r="V268" s="1"/>
      <c r="W268" s="1"/>
      <c r="X268" s="1"/>
      <c r="Y268" s="1"/>
      <c r="Z268" s="1"/>
      <c r="AA268" s="1"/>
      <c r="AB268" s="37"/>
      <c r="AC268" s="37"/>
      <c r="AD268" s="1"/>
      <c r="AE268" s="1"/>
    </row>
    <row r="269" spans="1:31" x14ac:dyDescent="0.3">
      <c r="A269" t="s">
        <v>771</v>
      </c>
      <c r="B269" t="s">
        <v>327</v>
      </c>
      <c r="C269" s="39">
        <v>29.260999999999999</v>
      </c>
      <c r="D269" s="34">
        <v>11.546799999999999</v>
      </c>
      <c r="E269" s="23">
        <v>15.5174</v>
      </c>
      <c r="F269" s="23">
        <v>1.8466</v>
      </c>
      <c r="G269" s="23">
        <v>138.16</v>
      </c>
      <c r="H269" s="23">
        <v>-10.6835</v>
      </c>
      <c r="I269" s="34">
        <v>2.8332962446325611</v>
      </c>
      <c r="J269" s="34">
        <v>1.0557804667863553</v>
      </c>
      <c r="K269" s="34">
        <v>605.791691411442</v>
      </c>
      <c r="L269" s="34">
        <v>1.4356</v>
      </c>
      <c r="M269" s="23">
        <v>0.3695</v>
      </c>
      <c r="N269" s="23">
        <v>3.0880000000000001</v>
      </c>
      <c r="O269" s="34">
        <v>20.672412999999999</v>
      </c>
      <c r="P269" s="34">
        <v>56.864773785417619</v>
      </c>
      <c r="Q269" s="23">
        <v>34.7727</v>
      </c>
      <c r="R269" s="23">
        <v>1.1014900000000001</v>
      </c>
      <c r="S269" s="23">
        <v>0.77826099999999998</v>
      </c>
      <c r="U269" s="1"/>
      <c r="V269" s="1"/>
      <c r="W269" s="1"/>
      <c r="X269" s="1"/>
      <c r="Y269" s="1"/>
      <c r="Z269" s="1"/>
      <c r="AA269" s="1"/>
      <c r="AB269" s="37"/>
      <c r="AC269" s="37"/>
      <c r="AD269" s="1"/>
      <c r="AE269" s="1"/>
    </row>
    <row r="270" spans="1:31" x14ac:dyDescent="0.3">
      <c r="A270" t="s">
        <v>772</v>
      </c>
      <c r="B270" t="s">
        <v>328</v>
      </c>
      <c r="C270" s="39">
        <v>6.3929</v>
      </c>
      <c r="D270" s="34">
        <v>1.7202999999999999</v>
      </c>
      <c r="E270" s="23">
        <v>20.800999999999998</v>
      </c>
      <c r="F270" s="23">
        <v>2.3687</v>
      </c>
      <c r="G270" s="23">
        <v>74.63</v>
      </c>
      <c r="H270" s="23">
        <v>12.946400000000001</v>
      </c>
      <c r="I270" s="34">
        <v>6.9959500000000006</v>
      </c>
      <c r="J270" s="34">
        <v>0.7147</v>
      </c>
      <c r="K270" s="34">
        <v>0</v>
      </c>
      <c r="L270" s="34">
        <v>8.0484000000000009</v>
      </c>
      <c r="M270" s="23">
        <v>0.24460000000000001</v>
      </c>
      <c r="N270" s="23">
        <v>2.9156</v>
      </c>
      <c r="O270" s="34">
        <v>8.8013860000000008</v>
      </c>
      <c r="P270" s="34">
        <v>59.468612860141192</v>
      </c>
      <c r="Q270" s="23">
        <v>20.851199999999999</v>
      </c>
      <c r="R270" s="23">
        <v>8.2999999999999998E-5</v>
      </c>
      <c r="S270" s="23">
        <v>3.404245</v>
      </c>
      <c r="U270" s="1"/>
      <c r="V270" s="1"/>
      <c r="W270" s="1"/>
      <c r="X270" s="1"/>
      <c r="Y270" s="1"/>
      <c r="Z270" s="1"/>
      <c r="AA270" s="1"/>
      <c r="AB270" s="37"/>
      <c r="AC270" s="37"/>
      <c r="AD270" s="1"/>
      <c r="AE270" s="1"/>
    </row>
    <row r="271" spans="1:31" x14ac:dyDescent="0.3">
      <c r="A271" t="s">
        <v>773</v>
      </c>
      <c r="B271" t="s">
        <v>329</v>
      </c>
      <c r="C271" s="39">
        <v>14.4437</v>
      </c>
      <c r="D271" s="34">
        <v>5.8238000000000003</v>
      </c>
      <c r="E271" s="23">
        <v>19.167899999999999</v>
      </c>
      <c r="F271" s="23">
        <v>1.9419999999999999</v>
      </c>
      <c r="G271" s="23">
        <v>300.85000000000002</v>
      </c>
      <c r="H271" s="23">
        <v>7.1645000000000003</v>
      </c>
      <c r="I271" s="34">
        <v>4.776452600827966</v>
      </c>
      <c r="J271" s="34">
        <v>2.618096369062251</v>
      </c>
      <c r="K271" s="34">
        <v>0</v>
      </c>
      <c r="L271" s="34">
        <v>6.2096999999999998</v>
      </c>
      <c r="M271" s="23">
        <v>0.43290000000000001</v>
      </c>
      <c r="N271" s="23">
        <v>3.3340000000000001</v>
      </c>
      <c r="O271" s="34">
        <v>15.366317</v>
      </c>
      <c r="P271" s="34">
        <v>39.867208403527897</v>
      </c>
      <c r="Q271" s="23">
        <v>13.0297</v>
      </c>
      <c r="R271" s="23">
        <v>1.6455999999999998E-2</v>
      </c>
      <c r="S271" s="23">
        <v>0.86999199999999999</v>
      </c>
      <c r="U271" s="1"/>
      <c r="V271" s="1"/>
      <c r="W271" s="1"/>
      <c r="X271" s="1"/>
      <c r="Y271" s="1"/>
      <c r="Z271" s="1"/>
      <c r="AA271" s="1"/>
      <c r="AB271" s="37"/>
      <c r="AC271" s="37"/>
      <c r="AD271" s="1"/>
      <c r="AE271" s="1"/>
    </row>
    <row r="272" spans="1:31" x14ac:dyDescent="0.3">
      <c r="A272" t="s">
        <v>774</v>
      </c>
      <c r="B272" t="s">
        <v>330</v>
      </c>
      <c r="C272" s="39">
        <v>5.5899000000000001</v>
      </c>
      <c r="D272" s="34">
        <v>1.6103000000000005</v>
      </c>
      <c r="E272" s="23">
        <v>17.211300000000001</v>
      </c>
      <c r="F272" s="23">
        <v>2.3229000000000002</v>
      </c>
      <c r="G272" s="23">
        <v>291.07</v>
      </c>
      <c r="H272" s="23">
        <v>-8.7841000000000005</v>
      </c>
      <c r="I272" s="34">
        <v>4.3531500000000003</v>
      </c>
      <c r="J272" s="34">
        <v>1.9064999999999999</v>
      </c>
      <c r="K272" s="34">
        <v>0</v>
      </c>
      <c r="L272" s="34">
        <v>4.4889999999999999</v>
      </c>
      <c r="M272" s="23">
        <v>0.59019999999999995</v>
      </c>
      <c r="N272" s="23">
        <v>3.1608000000000001</v>
      </c>
      <c r="O272" s="34">
        <v>22.646379</v>
      </c>
      <c r="P272" s="34">
        <v>46.950310999692547</v>
      </c>
      <c r="Q272" s="23">
        <v>27.745000000000001</v>
      </c>
      <c r="R272" s="23">
        <v>8.8099999999999995E-4</v>
      </c>
      <c r="S272" s="23">
        <v>1.373629</v>
      </c>
      <c r="U272" s="1"/>
      <c r="V272" s="1"/>
      <c r="W272" s="1"/>
      <c r="X272" s="1"/>
      <c r="Y272" s="1"/>
      <c r="Z272" s="1"/>
      <c r="AA272" s="1"/>
      <c r="AB272" s="37"/>
      <c r="AC272" s="37"/>
      <c r="AD272" s="1"/>
      <c r="AE272" s="1"/>
    </row>
    <row r="273" spans="1:31" x14ac:dyDescent="0.3">
      <c r="A273" t="s">
        <v>775</v>
      </c>
      <c r="B273" t="s">
        <v>331</v>
      </c>
      <c r="C273" s="39">
        <v>6.4931999999999999</v>
      </c>
      <c r="D273" s="34">
        <v>2.2571999999999997</v>
      </c>
      <c r="E273" s="23">
        <v>17.007000000000001</v>
      </c>
      <c r="F273" s="23">
        <v>2.0242</v>
      </c>
      <c r="G273" s="23">
        <v>347.66</v>
      </c>
      <c r="H273" s="23">
        <v>-2.5749</v>
      </c>
      <c r="I273" s="34">
        <v>2.7553947817877527</v>
      </c>
      <c r="J273" s="34">
        <v>0.46533239954002431</v>
      </c>
      <c r="K273" s="34">
        <v>107.83003433417056</v>
      </c>
      <c r="L273" s="34">
        <v>15.2506</v>
      </c>
      <c r="M273" s="23">
        <v>0.43540000000000001</v>
      </c>
      <c r="N273" s="23">
        <v>2.8877999999999999</v>
      </c>
      <c r="O273" s="34">
        <v>15.829228000000001</v>
      </c>
      <c r="P273" s="34">
        <v>51.613148250128184</v>
      </c>
      <c r="Q273" s="23">
        <v>15.147</v>
      </c>
      <c r="R273" s="23">
        <v>1.4713E-2</v>
      </c>
      <c r="S273" s="23">
        <v>0.63591200000000003</v>
      </c>
      <c r="U273" s="1"/>
      <c r="V273" s="1"/>
      <c r="W273" s="1"/>
      <c r="X273" s="1"/>
      <c r="Y273" s="1"/>
      <c r="Z273" s="1"/>
      <c r="AA273" s="1"/>
      <c r="AB273" s="37"/>
      <c r="AC273" s="37"/>
      <c r="AD273" s="1"/>
      <c r="AE273" s="1"/>
    </row>
    <row r="274" spans="1:31" x14ac:dyDescent="0.3">
      <c r="A274" t="s">
        <v>776</v>
      </c>
      <c r="B274" t="s">
        <v>332</v>
      </c>
      <c r="C274" s="39">
        <v>18.860900000000001</v>
      </c>
      <c r="D274" s="34">
        <v>9.9553999999999991</v>
      </c>
      <c r="E274" s="23">
        <v>26.092500000000001</v>
      </c>
      <c r="F274" s="23">
        <v>1.8599000000000001</v>
      </c>
      <c r="G274" s="23">
        <v>240.44499999999999</v>
      </c>
      <c r="H274" s="23">
        <v>38.273499999999999</v>
      </c>
      <c r="I274" s="34">
        <v>6.0423500000000008</v>
      </c>
      <c r="J274" s="34">
        <v>0.34789999999999999</v>
      </c>
      <c r="K274" s="34">
        <v>2608.2979303002135</v>
      </c>
      <c r="L274" s="34">
        <v>1.6420999999999999</v>
      </c>
      <c r="M274" s="23">
        <v>0.83950000000000002</v>
      </c>
      <c r="N274" s="23">
        <v>8.2334999999999994</v>
      </c>
      <c r="O274" s="34">
        <v>12.987145</v>
      </c>
      <c r="P274" s="34">
        <v>58.260151617503567</v>
      </c>
      <c r="Q274" s="23">
        <v>42.382399999999997</v>
      </c>
      <c r="R274" s="23">
        <v>1.4999999999999999E-4</v>
      </c>
      <c r="S274" s="23">
        <v>0.44516099999999997</v>
      </c>
      <c r="U274" s="1"/>
      <c r="V274" s="1"/>
      <c r="W274" s="1"/>
      <c r="X274" s="1"/>
      <c r="Y274" s="1"/>
      <c r="Z274" s="1"/>
      <c r="AA274" s="1"/>
      <c r="AB274" s="37"/>
      <c r="AC274" s="37"/>
      <c r="AD274" s="1"/>
      <c r="AE274" s="1"/>
    </row>
    <row r="275" spans="1:31" x14ac:dyDescent="0.3">
      <c r="A275" t="s">
        <v>777</v>
      </c>
      <c r="B275" t="s">
        <v>333</v>
      </c>
      <c r="C275" s="39">
        <v>6.4466999999999999</v>
      </c>
      <c r="D275" s="34">
        <v>2.8221999999999996</v>
      </c>
      <c r="E275" s="23">
        <v>19.212599999999998</v>
      </c>
      <c r="F275" s="23">
        <v>2.6385000000000001</v>
      </c>
      <c r="G275" s="23">
        <v>184.06</v>
      </c>
      <c r="H275" s="23">
        <v>-8.0698000000000008</v>
      </c>
      <c r="I275" s="34">
        <v>4.8323499999999999</v>
      </c>
      <c r="J275" s="34">
        <v>1.25545</v>
      </c>
      <c r="K275" s="34">
        <v>0</v>
      </c>
      <c r="L275" s="34">
        <v>3.996</v>
      </c>
      <c r="M275" s="23">
        <v>0.80179999999999996</v>
      </c>
      <c r="N275" s="23">
        <v>6.2907000000000002</v>
      </c>
      <c r="O275" s="34">
        <v>9.1056679999999997</v>
      </c>
      <c r="P275" s="34">
        <v>64.541456784200847</v>
      </c>
      <c r="Q275" s="23">
        <v>24.599699999999999</v>
      </c>
      <c r="R275" s="23">
        <v>0.208982</v>
      </c>
      <c r="S275" s="23">
        <v>7.6187839999999998</v>
      </c>
      <c r="U275" s="1"/>
      <c r="V275" s="1"/>
      <c r="W275" s="1"/>
      <c r="X275" s="1"/>
      <c r="Y275" s="1"/>
      <c r="Z275" s="1"/>
      <c r="AA275" s="1"/>
      <c r="AB275" s="37"/>
      <c r="AC275" s="37"/>
      <c r="AD275" s="1"/>
      <c r="AE275" s="1"/>
    </row>
    <row r="276" spans="1:31" x14ac:dyDescent="0.3">
      <c r="A276" t="s">
        <v>778</v>
      </c>
      <c r="B276" t="s">
        <v>334</v>
      </c>
      <c r="C276" s="39">
        <v>20.812000000000001</v>
      </c>
      <c r="D276" s="34">
        <v>8.6289999999999978</v>
      </c>
      <c r="E276" s="23">
        <v>13.312200000000001</v>
      </c>
      <c r="F276" s="23">
        <v>1.3884000000000001</v>
      </c>
      <c r="G276" s="23">
        <v>273.54214285714289</v>
      </c>
      <c r="H276" s="23">
        <v>8.4001000000000001</v>
      </c>
      <c r="I276" s="34">
        <v>5.9491499999999995</v>
      </c>
      <c r="J276" s="34">
        <v>0.84994999999999998</v>
      </c>
      <c r="K276" s="34">
        <v>4151.9984090823173</v>
      </c>
      <c r="L276" s="34">
        <v>8.5928000000000004</v>
      </c>
      <c r="M276" s="23">
        <v>0.60209999999999997</v>
      </c>
      <c r="N276" s="23">
        <v>5.5894000000000004</v>
      </c>
      <c r="O276" s="34">
        <v>11.597484</v>
      </c>
      <c r="P276" s="34">
        <v>41.965084806602881</v>
      </c>
      <c r="Q276" s="23">
        <v>39.8459</v>
      </c>
      <c r="R276" s="23">
        <v>2.8140000000000001E-3</v>
      </c>
      <c r="S276" s="23">
        <v>0.27080599999999999</v>
      </c>
      <c r="U276" s="1"/>
      <c r="V276" s="1"/>
      <c r="W276" s="1"/>
      <c r="X276" s="1"/>
      <c r="Y276" s="1"/>
      <c r="Z276" s="1"/>
      <c r="AA276" s="1"/>
      <c r="AB276" s="37"/>
      <c r="AC276" s="37"/>
      <c r="AD276" s="1"/>
      <c r="AE276" s="1"/>
    </row>
    <row r="277" spans="1:31" x14ac:dyDescent="0.3">
      <c r="A277" t="s">
        <v>779</v>
      </c>
      <c r="B277" t="s">
        <v>335</v>
      </c>
      <c r="C277" s="39">
        <v>25.489599999999999</v>
      </c>
      <c r="D277" s="34">
        <v>11.7326</v>
      </c>
      <c r="E277" s="23">
        <v>32.2408</v>
      </c>
      <c r="F277" s="23">
        <v>4.5608000000000004</v>
      </c>
      <c r="G277" s="23">
        <v>192.61</v>
      </c>
      <c r="H277" s="23">
        <v>10.0899</v>
      </c>
      <c r="I277" s="34">
        <v>7.2595499999999999</v>
      </c>
      <c r="J277" s="34">
        <v>0.93984999999999996</v>
      </c>
      <c r="K277" s="34">
        <v>0</v>
      </c>
      <c r="L277" s="34">
        <v>1.4155</v>
      </c>
      <c r="M277" s="23">
        <v>0.89349999999999996</v>
      </c>
      <c r="N277" s="23">
        <v>5.6151999999999997</v>
      </c>
      <c r="O277" s="34">
        <v>10.628911</v>
      </c>
      <c r="P277" s="34">
        <v>63.598359868020623</v>
      </c>
      <c r="Q277" s="23">
        <v>39.603000000000002</v>
      </c>
      <c r="R277" s="23">
        <v>5.9199999999999997E-4</v>
      </c>
      <c r="S277" s="23">
        <v>1.85375</v>
      </c>
      <c r="U277" s="1"/>
      <c r="V277" s="1"/>
      <c r="W277" s="1"/>
      <c r="X277" s="1"/>
      <c r="Y277" s="1"/>
      <c r="Z277" s="1"/>
      <c r="AA277" s="1"/>
      <c r="AB277" s="37"/>
      <c r="AC277" s="37"/>
      <c r="AD277" s="1"/>
      <c r="AE277" s="1"/>
    </row>
    <row r="278" spans="1:31" x14ac:dyDescent="0.3">
      <c r="A278" t="s">
        <v>780</v>
      </c>
      <c r="B278" t="s">
        <v>336</v>
      </c>
      <c r="C278" s="39">
        <v>6.5655999999999999</v>
      </c>
      <c r="D278" s="34">
        <v>2.5455999999999999</v>
      </c>
      <c r="E278" s="23">
        <v>20.5139</v>
      </c>
      <c r="F278" s="23">
        <v>2.4007999999999998</v>
      </c>
      <c r="G278" s="23">
        <v>67.296666666666667</v>
      </c>
      <c r="H278" s="23">
        <v>-1.6374</v>
      </c>
      <c r="I278" s="34">
        <v>4.776452600827966</v>
      </c>
      <c r="J278" s="34">
        <v>2.618096369062251</v>
      </c>
      <c r="K278" s="34">
        <v>887.82053841669403</v>
      </c>
      <c r="L278" s="34">
        <v>5.5157999999999996</v>
      </c>
      <c r="M278" s="23">
        <v>0.2772</v>
      </c>
      <c r="N278" s="23">
        <v>2.5815000000000001</v>
      </c>
      <c r="O278" s="34">
        <v>15.012518999999999</v>
      </c>
      <c r="P278" s="34">
        <v>54.829906067529834</v>
      </c>
      <c r="Q278" s="23">
        <v>19.070900000000002</v>
      </c>
      <c r="R278" s="23">
        <v>4.0010000000000002E-3</v>
      </c>
      <c r="S278" s="23">
        <v>1.3704769999999999</v>
      </c>
      <c r="U278" s="1"/>
      <c r="V278" s="1"/>
      <c r="W278" s="1"/>
      <c r="X278" s="1"/>
      <c r="Y278" s="1"/>
      <c r="Z278" s="1"/>
      <c r="AA278" s="1"/>
      <c r="AB278" s="37"/>
      <c r="AC278" s="37"/>
      <c r="AD278" s="1"/>
      <c r="AE278" s="1"/>
    </row>
    <row r="279" spans="1:31" x14ac:dyDescent="0.3">
      <c r="A279" t="s">
        <v>781</v>
      </c>
      <c r="B279" t="s">
        <v>337</v>
      </c>
      <c r="C279" s="39">
        <v>15.3096</v>
      </c>
      <c r="D279" s="34">
        <v>3.0970000000000013</v>
      </c>
      <c r="E279" s="23">
        <v>17.3735</v>
      </c>
      <c r="F279" s="23">
        <v>2.6375000000000002</v>
      </c>
      <c r="G279" s="23">
        <v>1413.98</v>
      </c>
      <c r="H279" s="23">
        <v>-7.2278000000000002</v>
      </c>
      <c r="I279" s="34">
        <v>4.3195999999999994</v>
      </c>
      <c r="J279" s="34">
        <v>3.3203</v>
      </c>
      <c r="K279" s="34">
        <v>45.464191600009329</v>
      </c>
      <c r="L279" s="34">
        <v>3.3536000000000001</v>
      </c>
      <c r="M279" s="23">
        <v>1.0130999999999999</v>
      </c>
      <c r="N279" s="23">
        <v>2.2806000000000002</v>
      </c>
      <c r="O279" s="34">
        <v>11.583684999999999</v>
      </c>
      <c r="P279" s="34">
        <v>50.956001933980922</v>
      </c>
      <c r="Q279" s="23">
        <v>38.865200000000002</v>
      </c>
      <c r="R279" s="23">
        <v>0</v>
      </c>
      <c r="S279" s="23">
        <v>0.12438200000000001</v>
      </c>
      <c r="U279" s="1"/>
      <c r="V279" s="1"/>
      <c r="W279" s="1"/>
      <c r="X279" s="1"/>
      <c r="Y279" s="1"/>
      <c r="Z279" s="1"/>
      <c r="AA279" s="1"/>
      <c r="AB279" s="37"/>
      <c r="AC279" s="37"/>
      <c r="AD279" s="1"/>
      <c r="AE279" s="1"/>
    </row>
    <row r="280" spans="1:31" x14ac:dyDescent="0.3">
      <c r="A280" t="s">
        <v>782</v>
      </c>
      <c r="B280" t="s">
        <v>338</v>
      </c>
      <c r="C280" s="39">
        <v>27.239000000000001</v>
      </c>
      <c r="D280" s="34">
        <v>6.7466000000000008</v>
      </c>
      <c r="E280" s="23">
        <v>15.8405</v>
      </c>
      <c r="F280" s="23">
        <v>1.8002</v>
      </c>
      <c r="G280" s="23">
        <v>588.40750000000003</v>
      </c>
      <c r="H280" s="23">
        <v>-4.2633000000000001</v>
      </c>
      <c r="I280" s="34">
        <v>4.2597500000000004</v>
      </c>
      <c r="J280" s="34">
        <v>2.2576499999999999</v>
      </c>
      <c r="K280" s="34">
        <v>5181.1013705143032</v>
      </c>
      <c r="L280" s="34">
        <v>43.968499999999999</v>
      </c>
      <c r="M280" s="23">
        <v>1.9236</v>
      </c>
      <c r="N280" s="23">
        <v>4.5012999999999996</v>
      </c>
      <c r="O280" s="34">
        <v>17.512139000000001</v>
      </c>
      <c r="P280" s="34">
        <v>52.29707870760808</v>
      </c>
      <c r="Q280" s="23">
        <v>27.111599999999999</v>
      </c>
      <c r="R280" s="23">
        <v>6.9125059999999996</v>
      </c>
      <c r="S280" s="23">
        <v>0.147259</v>
      </c>
      <c r="U280" s="1"/>
      <c r="V280" s="1"/>
      <c r="W280" s="1"/>
      <c r="X280" s="1"/>
      <c r="Y280" s="1"/>
      <c r="Z280" s="1"/>
      <c r="AA280" s="1"/>
      <c r="AB280" s="37"/>
      <c r="AC280" s="37"/>
      <c r="AD280" s="1"/>
      <c r="AE280" s="1"/>
    </row>
    <row r="281" spans="1:31" x14ac:dyDescent="0.3">
      <c r="A281" t="s">
        <v>783</v>
      </c>
      <c r="B281" t="s">
        <v>339</v>
      </c>
      <c r="C281" s="39">
        <v>8.4223999999999997</v>
      </c>
      <c r="D281" s="34">
        <v>2.5785999999999998</v>
      </c>
      <c r="E281" s="23">
        <v>19.7685</v>
      </c>
      <c r="F281" s="23">
        <v>2.5931000000000002</v>
      </c>
      <c r="G281" s="23">
        <v>270.19</v>
      </c>
      <c r="H281" s="23">
        <v>-3.4918</v>
      </c>
      <c r="I281" s="34">
        <v>3.1315254580955241</v>
      </c>
      <c r="J281" s="34">
        <v>0.59325938371771114</v>
      </c>
      <c r="K281" s="34">
        <v>0</v>
      </c>
      <c r="L281" s="34">
        <v>5.5145</v>
      </c>
      <c r="M281" s="23">
        <v>0.49669999999999997</v>
      </c>
      <c r="N281" s="23">
        <v>3.1335999999999999</v>
      </c>
      <c r="O281" s="34">
        <v>15.183592000000001</v>
      </c>
      <c r="P281" s="34">
        <v>53.074397845892804</v>
      </c>
      <c r="Q281" s="23">
        <v>18.8733</v>
      </c>
      <c r="R281" s="23">
        <v>3.3660000000000001E-3</v>
      </c>
      <c r="S281" s="23">
        <v>1.642504</v>
      </c>
      <c r="U281" s="1"/>
      <c r="V281" s="1"/>
      <c r="W281" s="1"/>
      <c r="X281" s="1"/>
      <c r="Y281" s="1"/>
      <c r="Z281" s="1"/>
      <c r="AA281" s="1"/>
      <c r="AB281" s="37"/>
      <c r="AC281" s="37"/>
      <c r="AD281" s="1"/>
      <c r="AE281" s="1"/>
    </row>
    <row r="282" spans="1:31" x14ac:dyDescent="0.3">
      <c r="A282" t="s">
        <v>784</v>
      </c>
      <c r="B282" t="s">
        <v>340</v>
      </c>
      <c r="C282" s="39">
        <v>5.3316999999999997</v>
      </c>
      <c r="D282" s="34">
        <v>1.4545999999999997</v>
      </c>
      <c r="E282" s="23">
        <v>18.255299999999998</v>
      </c>
      <c r="F282" s="23">
        <v>2.4466000000000001</v>
      </c>
      <c r="G282" s="23">
        <v>398.88</v>
      </c>
      <c r="H282" s="23">
        <v>-6.3240999999999996</v>
      </c>
      <c r="I282" s="34">
        <v>5.1722999999999999</v>
      </c>
      <c r="J282" s="34">
        <v>1.3540999999999999</v>
      </c>
      <c r="K282" s="34">
        <v>0</v>
      </c>
      <c r="L282" s="34">
        <v>1.3568</v>
      </c>
      <c r="M282" s="23">
        <v>0.45350000000000001</v>
      </c>
      <c r="N282" s="23">
        <v>3.4417</v>
      </c>
      <c r="O282" s="34">
        <v>10.074911999999999</v>
      </c>
      <c r="P282" s="34">
        <v>45.570671144738576</v>
      </c>
      <c r="Q282" s="23">
        <v>22.737400000000001</v>
      </c>
      <c r="R282" s="23">
        <v>0</v>
      </c>
      <c r="S282" s="23">
        <v>0.51780400000000004</v>
      </c>
      <c r="U282" s="1"/>
      <c r="V282" s="1"/>
      <c r="W282" s="1"/>
      <c r="X282" s="1"/>
      <c r="Y282" s="1"/>
      <c r="Z282" s="1"/>
      <c r="AA282" s="1"/>
      <c r="AB282" s="37"/>
      <c r="AC282" s="37"/>
      <c r="AD282" s="1"/>
      <c r="AE282" s="1"/>
    </row>
    <row r="283" spans="1:31" x14ac:dyDescent="0.3">
      <c r="A283" t="s">
        <v>785</v>
      </c>
      <c r="B283" t="s">
        <v>341</v>
      </c>
      <c r="C283" s="39">
        <v>17.489999999999998</v>
      </c>
      <c r="D283" s="34">
        <v>7.9027999999999992</v>
      </c>
      <c r="E283" s="23">
        <v>32.250100000000003</v>
      </c>
      <c r="F283" s="23">
        <v>4.7305000000000001</v>
      </c>
      <c r="G283" s="23">
        <v>661.54499999999996</v>
      </c>
      <c r="H283" s="23">
        <v>21.188800000000001</v>
      </c>
      <c r="I283" s="34">
        <v>7.5257500000000004</v>
      </c>
      <c r="J283" s="34">
        <v>0.46715000000000001</v>
      </c>
      <c r="K283" s="34">
        <v>833.76766276399053</v>
      </c>
      <c r="L283" s="34">
        <v>2.2097000000000002</v>
      </c>
      <c r="M283" s="23">
        <v>0.48220000000000002</v>
      </c>
      <c r="N283" s="23">
        <v>4.9283000000000001</v>
      </c>
      <c r="O283" s="34">
        <v>10.167463</v>
      </c>
      <c r="P283" s="34">
        <v>57.332083283206877</v>
      </c>
      <c r="Q283" s="23">
        <v>39.478499999999997</v>
      </c>
      <c r="R283" s="23">
        <v>1.2371999999999999E-2</v>
      </c>
      <c r="S283" s="23">
        <v>1.0513779999999999</v>
      </c>
      <c r="U283" s="1"/>
      <c r="V283" s="1"/>
      <c r="W283" s="1"/>
      <c r="X283" s="1"/>
      <c r="Y283" s="1"/>
      <c r="Z283" s="1"/>
      <c r="AA283" s="1"/>
      <c r="AB283" s="37"/>
      <c r="AC283" s="37"/>
      <c r="AD283" s="1"/>
      <c r="AE283" s="1"/>
    </row>
    <row r="284" spans="1:31" x14ac:dyDescent="0.3">
      <c r="A284" t="s">
        <v>786</v>
      </c>
      <c r="B284" t="s">
        <v>342</v>
      </c>
      <c r="C284" s="39">
        <v>14.459300000000001</v>
      </c>
      <c r="D284" s="34">
        <v>5.0150000000000006</v>
      </c>
      <c r="E284" s="23">
        <v>29.0139</v>
      </c>
      <c r="F284" s="23">
        <v>3.2443</v>
      </c>
      <c r="G284" s="23">
        <v>230.72</v>
      </c>
      <c r="H284" s="23">
        <v>19.097000000000001</v>
      </c>
      <c r="I284" s="34">
        <v>6.5501772722396261</v>
      </c>
      <c r="J284" s="34">
        <v>0.43448705998850068</v>
      </c>
      <c r="K284" s="34">
        <v>0</v>
      </c>
      <c r="L284" s="34">
        <v>1.3637999999999999</v>
      </c>
      <c r="M284" s="23">
        <v>0.34310000000000002</v>
      </c>
      <c r="N284" s="23">
        <v>4.1654999999999998</v>
      </c>
      <c r="O284" s="34">
        <v>14.887586000000001</v>
      </c>
      <c r="P284" s="34">
        <v>55.621175644497946</v>
      </c>
      <c r="Q284" s="23">
        <v>24.8551</v>
      </c>
      <c r="R284" s="23">
        <v>6.228E-3</v>
      </c>
      <c r="S284" s="23">
        <v>3.4133499999999999</v>
      </c>
      <c r="U284" s="1"/>
      <c r="V284" s="1"/>
      <c r="W284" s="1"/>
      <c r="X284" s="1"/>
      <c r="Y284" s="1"/>
      <c r="Z284" s="1"/>
      <c r="AA284" s="1"/>
      <c r="AB284" s="37"/>
      <c r="AC284" s="37"/>
      <c r="AD284" s="1"/>
      <c r="AE284" s="1"/>
    </row>
    <row r="285" spans="1:31" x14ac:dyDescent="0.3">
      <c r="A285" t="s">
        <v>787</v>
      </c>
      <c r="B285" t="s">
        <v>343</v>
      </c>
      <c r="C285" s="39">
        <v>8.8331999999999997</v>
      </c>
      <c r="D285" s="34">
        <v>2.2915999999999999</v>
      </c>
      <c r="E285" s="23">
        <v>26.594999999999999</v>
      </c>
      <c r="F285" s="23">
        <v>3.1835</v>
      </c>
      <c r="G285" s="23">
        <v>366.07</v>
      </c>
      <c r="H285" s="23">
        <v>-2.6825999999999999</v>
      </c>
      <c r="I285" s="34">
        <v>4.6160591119563428</v>
      </c>
      <c r="J285" s="34">
        <v>2.2609768054658699</v>
      </c>
      <c r="K285" s="34">
        <v>0</v>
      </c>
      <c r="L285" s="34">
        <v>0</v>
      </c>
      <c r="M285" s="23">
        <v>0.83389999999999997</v>
      </c>
      <c r="N285" s="23">
        <v>8.2036999999999995</v>
      </c>
      <c r="O285" s="34">
        <v>9.3534059999999997</v>
      </c>
      <c r="P285" s="34">
        <v>67.829471463388018</v>
      </c>
      <c r="Q285" s="23">
        <v>43.477800000000002</v>
      </c>
      <c r="R285" s="23">
        <v>8.3999999999999995E-5</v>
      </c>
      <c r="S285" s="23">
        <v>0.35436899999999999</v>
      </c>
      <c r="U285" s="1"/>
      <c r="V285" s="1"/>
      <c r="W285" s="1"/>
      <c r="X285" s="1"/>
      <c r="Y285" s="1"/>
      <c r="Z285" s="1"/>
      <c r="AA285" s="1"/>
      <c r="AB285" s="37"/>
      <c r="AC285" s="37"/>
      <c r="AD285" s="1"/>
      <c r="AE285" s="1"/>
    </row>
    <row r="286" spans="1:31" x14ac:dyDescent="0.3">
      <c r="A286" t="s">
        <v>788</v>
      </c>
      <c r="B286" t="s">
        <v>344</v>
      </c>
      <c r="C286" s="39">
        <v>19.7746</v>
      </c>
      <c r="D286" s="34">
        <v>8.5821000000000005</v>
      </c>
      <c r="E286" s="23">
        <v>9.7308000000000003</v>
      </c>
      <c r="F286" s="23">
        <v>1.0952999999999999</v>
      </c>
      <c r="G286" s="23">
        <v>185.17</v>
      </c>
      <c r="H286" s="23">
        <v>19.177600000000002</v>
      </c>
      <c r="I286" s="34">
        <v>4.776452600827966</v>
      </c>
      <c r="J286" s="34">
        <v>2.618096369062251</v>
      </c>
      <c r="K286" s="34">
        <v>0</v>
      </c>
      <c r="L286" s="34">
        <v>0.92369999999999997</v>
      </c>
      <c r="M286" s="23">
        <v>0.1812</v>
      </c>
      <c r="N286" s="23">
        <v>2.0266999999999999</v>
      </c>
      <c r="O286" s="34">
        <v>11.035556</v>
      </c>
      <c r="P286" s="34">
        <v>53.916296876359525</v>
      </c>
      <c r="Q286" s="23">
        <v>13.863099999999999</v>
      </c>
      <c r="R286" s="23">
        <v>27.879193000000001</v>
      </c>
      <c r="S286" s="23">
        <v>9.0704999999999994E-2</v>
      </c>
      <c r="U286" s="1"/>
      <c r="V286" s="1"/>
      <c r="W286" s="1"/>
      <c r="X286" s="1"/>
      <c r="Y286" s="1"/>
      <c r="Z286" s="1"/>
      <c r="AA286" s="1"/>
      <c r="AB286" s="37"/>
      <c r="AC286" s="37"/>
      <c r="AD286" s="1"/>
      <c r="AE286" s="1"/>
    </row>
    <row r="287" spans="1:31" x14ac:dyDescent="0.3">
      <c r="A287" t="s">
        <v>789</v>
      </c>
      <c r="B287" t="s">
        <v>345</v>
      </c>
      <c r="C287" s="39">
        <v>4.4249000000000001</v>
      </c>
      <c r="D287" s="34">
        <v>1.9641</v>
      </c>
      <c r="E287" s="23">
        <v>10.941000000000001</v>
      </c>
      <c r="F287" s="23">
        <v>1.1993</v>
      </c>
      <c r="G287" s="23">
        <v>417.78000000000003</v>
      </c>
      <c r="H287" s="23">
        <v>4.4934000000000003</v>
      </c>
      <c r="I287" s="34">
        <v>5.4653499999999999</v>
      </c>
      <c r="J287" s="34">
        <v>1.5443500000000001</v>
      </c>
      <c r="K287" s="34">
        <v>27.148416379411227</v>
      </c>
      <c r="L287" s="34">
        <v>5.6569000000000003</v>
      </c>
      <c r="M287" s="23">
        <v>0.2346</v>
      </c>
      <c r="N287" s="23">
        <v>2.0154000000000001</v>
      </c>
      <c r="O287" s="34">
        <v>6.7104239999999997</v>
      </c>
      <c r="P287" s="34">
        <v>52.434177573553434</v>
      </c>
      <c r="Q287" s="23">
        <v>26.054500000000001</v>
      </c>
      <c r="R287" s="23">
        <v>0.244006</v>
      </c>
      <c r="S287" s="23">
        <v>0.66256999999999999</v>
      </c>
      <c r="U287" s="1"/>
      <c r="V287" s="1"/>
      <c r="W287" s="1"/>
      <c r="X287" s="1"/>
      <c r="Y287" s="1"/>
      <c r="Z287" s="1"/>
      <c r="AA287" s="1"/>
      <c r="AB287" s="37"/>
      <c r="AC287" s="37"/>
      <c r="AD287" s="1"/>
      <c r="AE287" s="1"/>
    </row>
    <row r="288" spans="1:31" x14ac:dyDescent="0.3">
      <c r="A288" t="s">
        <v>790</v>
      </c>
      <c r="B288" t="s">
        <v>346</v>
      </c>
      <c r="C288" s="39">
        <v>10.208299999999999</v>
      </c>
      <c r="D288" s="34">
        <v>4.0366999999999997</v>
      </c>
      <c r="E288" s="23">
        <v>13.907500000000001</v>
      </c>
      <c r="F288" s="23">
        <v>1.5886</v>
      </c>
      <c r="G288" s="23">
        <v>291.48714285714283</v>
      </c>
      <c r="H288" s="23">
        <v>3.4449999999999998</v>
      </c>
      <c r="I288" s="34">
        <v>3.9198500000000003</v>
      </c>
      <c r="J288" s="34">
        <v>0.48609999999999998</v>
      </c>
      <c r="K288" s="34">
        <v>1500.0290022163422</v>
      </c>
      <c r="L288" s="34">
        <v>1.7779</v>
      </c>
      <c r="M288" s="23">
        <v>0.54849999999999999</v>
      </c>
      <c r="N288" s="23">
        <v>2.7480000000000002</v>
      </c>
      <c r="O288" s="34">
        <v>14.106835999999999</v>
      </c>
      <c r="P288" s="34">
        <v>53.344604586840617</v>
      </c>
      <c r="Q288" s="23">
        <v>25.679500000000001</v>
      </c>
      <c r="R288" s="23">
        <v>20.902885000000001</v>
      </c>
      <c r="S288" s="23">
        <v>0.57418199999999997</v>
      </c>
      <c r="U288" s="1"/>
      <c r="V288" s="1"/>
      <c r="W288" s="1"/>
      <c r="X288" s="1"/>
      <c r="Y288" s="1"/>
      <c r="Z288" s="1"/>
      <c r="AA288" s="1"/>
      <c r="AB288" s="37"/>
      <c r="AC288" s="37"/>
      <c r="AD288" s="1"/>
      <c r="AE288" s="1"/>
    </row>
    <row r="289" spans="1:31" x14ac:dyDescent="0.3">
      <c r="A289" t="s">
        <v>791</v>
      </c>
      <c r="B289" t="s">
        <v>347</v>
      </c>
      <c r="C289" s="39">
        <v>2.2027999999999999</v>
      </c>
      <c r="D289" s="34">
        <v>0.8095</v>
      </c>
      <c r="E289" s="23">
        <v>17.309200000000001</v>
      </c>
      <c r="F289" s="23">
        <v>1.8534999999999999</v>
      </c>
      <c r="G289" s="23">
        <v>402.43</v>
      </c>
      <c r="H289" s="23">
        <v>16.286999999999999</v>
      </c>
      <c r="I289" s="34">
        <v>5.2207500000000007</v>
      </c>
      <c r="J289" s="34">
        <v>1.5460500000000001</v>
      </c>
      <c r="K289" s="34">
        <v>0</v>
      </c>
      <c r="L289" s="34">
        <v>1.8445</v>
      </c>
      <c r="M289" s="23">
        <v>1.2521</v>
      </c>
      <c r="N289" s="23">
        <v>3.3633000000000002</v>
      </c>
      <c r="O289" s="34">
        <v>8.3966390000000004</v>
      </c>
      <c r="P289" s="34">
        <v>57.597499964965884</v>
      </c>
      <c r="Q289" s="23">
        <v>33.839399999999998</v>
      </c>
      <c r="R289" s="23">
        <v>6.9999999999999999E-6</v>
      </c>
      <c r="S289" s="23">
        <v>1.7160530000000001</v>
      </c>
      <c r="U289" s="1"/>
      <c r="V289" s="1"/>
      <c r="W289" s="1"/>
      <c r="X289" s="1"/>
      <c r="Y289" s="1"/>
      <c r="Z289" s="1"/>
      <c r="AA289" s="1"/>
      <c r="AB289" s="37"/>
      <c r="AC289" s="37"/>
      <c r="AD289" s="1"/>
      <c r="AE289" s="1"/>
    </row>
    <row r="290" spans="1:31" x14ac:dyDescent="0.3">
      <c r="A290" t="s">
        <v>792</v>
      </c>
      <c r="B290" t="s">
        <v>348</v>
      </c>
      <c r="C290" s="39">
        <v>15.249000000000001</v>
      </c>
      <c r="D290" s="34">
        <v>6.1797000000000004</v>
      </c>
      <c r="E290" s="23">
        <v>13.769299999999999</v>
      </c>
      <c r="F290" s="23">
        <v>1.7013</v>
      </c>
      <c r="G290" s="23">
        <v>350.56375000000003</v>
      </c>
      <c r="H290" s="23">
        <v>1.6409</v>
      </c>
      <c r="I290" s="34">
        <v>4.0672499999999996</v>
      </c>
      <c r="J290" s="34">
        <v>0.74309999999999998</v>
      </c>
      <c r="K290" s="34">
        <v>2605.4799521968844</v>
      </c>
      <c r="L290" s="34">
        <v>6.4534000000000002</v>
      </c>
      <c r="M290" s="23">
        <v>0.38129999999999997</v>
      </c>
      <c r="N290" s="23">
        <v>2.2214999999999998</v>
      </c>
      <c r="O290" s="34">
        <v>9.9238330000000001</v>
      </c>
      <c r="P290" s="34">
        <v>45.433584442465524</v>
      </c>
      <c r="Q290" s="23">
        <v>42.379899999999999</v>
      </c>
      <c r="R290" s="23">
        <v>1.4841999999999999E-2</v>
      </c>
      <c r="S290" s="23">
        <v>1.7713129999999999</v>
      </c>
      <c r="U290" s="1"/>
      <c r="V290" s="1"/>
      <c r="W290" s="1"/>
      <c r="X290" s="1"/>
      <c r="Y290" s="1"/>
      <c r="Z290" s="1"/>
      <c r="AA290" s="1"/>
      <c r="AB290" s="37"/>
      <c r="AC290" s="37"/>
      <c r="AD290" s="1"/>
      <c r="AE290" s="1"/>
    </row>
    <row r="291" spans="1:31" x14ac:dyDescent="0.3">
      <c r="A291" t="s">
        <v>793</v>
      </c>
      <c r="B291" t="s">
        <v>349</v>
      </c>
      <c r="C291" s="39">
        <v>19.253499999999999</v>
      </c>
      <c r="D291" s="34">
        <v>9.3061000000000007</v>
      </c>
      <c r="E291" s="23">
        <v>14.7997</v>
      </c>
      <c r="F291" s="23">
        <v>1.7265999999999999</v>
      </c>
      <c r="G291" s="23">
        <v>935.63250000000005</v>
      </c>
      <c r="H291" s="23">
        <v>6.6828000000000003</v>
      </c>
      <c r="I291" s="34">
        <v>5.0179499999999999</v>
      </c>
      <c r="J291" s="34">
        <v>1.44895</v>
      </c>
      <c r="K291" s="34">
        <v>9602.6944820794088</v>
      </c>
      <c r="L291" s="34">
        <v>2.29</v>
      </c>
      <c r="M291" s="23">
        <v>9.0137</v>
      </c>
      <c r="N291" s="23">
        <v>6.3209</v>
      </c>
      <c r="O291" s="34">
        <v>13.890078000000001</v>
      </c>
      <c r="P291" s="34">
        <v>38.681555699432828</v>
      </c>
      <c r="Q291" s="23">
        <v>44.1447</v>
      </c>
      <c r="R291" s="23">
        <v>9.2400000000000002E-4</v>
      </c>
      <c r="S291" s="23">
        <v>0.35846</v>
      </c>
      <c r="U291" s="1"/>
      <c r="V291" s="1"/>
      <c r="W291" s="1"/>
      <c r="X291" s="1"/>
      <c r="Y291" s="1"/>
      <c r="Z291" s="1"/>
      <c r="AA291" s="1"/>
      <c r="AB291" s="37"/>
      <c r="AC291" s="37"/>
      <c r="AD291" s="1"/>
      <c r="AE291" s="1"/>
    </row>
    <row r="292" spans="1:31" x14ac:dyDescent="0.3">
      <c r="A292" t="s">
        <v>794</v>
      </c>
      <c r="B292" t="s">
        <v>350</v>
      </c>
      <c r="C292" s="39">
        <v>6.1836000000000002</v>
      </c>
      <c r="D292" s="34">
        <v>2.6669999999999998</v>
      </c>
      <c r="E292" s="23">
        <v>16.398800000000001</v>
      </c>
      <c r="F292" s="23">
        <v>2.3169</v>
      </c>
      <c r="G292" s="23">
        <v>395.66</v>
      </c>
      <c r="H292" s="23">
        <v>0.58520000000000005</v>
      </c>
      <c r="I292" s="34">
        <v>2.6885500000000002</v>
      </c>
      <c r="J292" s="34">
        <v>0.60609999999999997</v>
      </c>
      <c r="K292" s="34">
        <v>0</v>
      </c>
      <c r="L292" s="34">
        <v>16.376300000000001</v>
      </c>
      <c r="M292" s="23">
        <v>0.26229999999999998</v>
      </c>
      <c r="N292" s="23">
        <v>1.6243000000000001</v>
      </c>
      <c r="O292" s="34">
        <v>10.793060000000001</v>
      </c>
      <c r="P292" s="34">
        <v>41.307899971582835</v>
      </c>
      <c r="Q292" s="23">
        <v>29.566299999999998</v>
      </c>
      <c r="R292" s="23">
        <v>0</v>
      </c>
      <c r="S292" s="23">
        <v>0.96407399999999999</v>
      </c>
      <c r="U292" s="1"/>
      <c r="V292" s="1"/>
      <c r="W292" s="1"/>
      <c r="X292" s="1"/>
      <c r="Y292" s="1"/>
      <c r="Z292" s="1"/>
      <c r="AA292" s="1"/>
      <c r="AB292" s="37"/>
      <c r="AC292" s="37"/>
      <c r="AD292" s="1"/>
      <c r="AE292" s="1"/>
    </row>
    <row r="293" spans="1:31" x14ac:dyDescent="0.3">
      <c r="A293" t="s">
        <v>795</v>
      </c>
      <c r="B293" t="s">
        <v>351</v>
      </c>
      <c r="C293" s="39">
        <v>6.6978999999999997</v>
      </c>
      <c r="D293" s="34">
        <v>2.1989999999999998</v>
      </c>
      <c r="E293" s="23">
        <v>17.1721</v>
      </c>
      <c r="F293" s="23">
        <v>2.1720000000000002</v>
      </c>
      <c r="G293" s="23">
        <v>101.47333333333331</v>
      </c>
      <c r="H293" s="23">
        <v>0.90010000000000001</v>
      </c>
      <c r="I293" s="34">
        <v>4.776452600827966</v>
      </c>
      <c r="J293" s="34">
        <v>2.618096369062251</v>
      </c>
      <c r="K293" s="34">
        <v>163.9773662205954</v>
      </c>
      <c r="L293" s="34">
        <v>1.7295</v>
      </c>
      <c r="M293" s="23">
        <v>0.28510000000000002</v>
      </c>
      <c r="N293" s="23">
        <v>2.5619999999999998</v>
      </c>
      <c r="O293" s="34">
        <v>14.875256</v>
      </c>
      <c r="P293" s="34">
        <v>48.206546594943049</v>
      </c>
      <c r="Q293" s="23">
        <v>20.480599999999999</v>
      </c>
      <c r="R293" s="23">
        <v>0.101951</v>
      </c>
      <c r="S293" s="23">
        <v>1.660074</v>
      </c>
      <c r="U293" s="1"/>
      <c r="V293" s="1"/>
      <c r="W293" s="1"/>
      <c r="X293" s="1"/>
      <c r="Y293" s="1"/>
      <c r="Z293" s="1"/>
      <c r="AA293" s="1"/>
      <c r="AB293" s="37"/>
      <c r="AC293" s="37"/>
      <c r="AD293" s="1"/>
      <c r="AE293" s="1"/>
    </row>
    <row r="294" spans="1:31" x14ac:dyDescent="0.3">
      <c r="A294" t="s">
        <v>796</v>
      </c>
      <c r="B294" t="s">
        <v>352</v>
      </c>
      <c r="C294" s="39">
        <v>8.6807999999999996</v>
      </c>
      <c r="D294" s="34">
        <v>3.8765000000000001</v>
      </c>
      <c r="E294" s="23">
        <v>15.6091</v>
      </c>
      <c r="F294" s="23">
        <v>2.0749</v>
      </c>
      <c r="G294" s="23">
        <v>459</v>
      </c>
      <c r="H294" s="23">
        <v>-4.7138</v>
      </c>
      <c r="I294" s="34">
        <v>5.8940999999999999</v>
      </c>
      <c r="J294" s="34">
        <v>0.91179999999999994</v>
      </c>
      <c r="K294" s="34">
        <v>0</v>
      </c>
      <c r="L294" s="34">
        <v>6.5838999999999999</v>
      </c>
      <c r="M294" s="23">
        <v>0.2455</v>
      </c>
      <c r="N294" s="23">
        <v>3.0301</v>
      </c>
      <c r="O294" s="34">
        <v>8.8907760000000007</v>
      </c>
      <c r="P294" s="34">
        <v>56.270867787936474</v>
      </c>
      <c r="Q294" s="23">
        <v>35.6629</v>
      </c>
      <c r="R294" s="23">
        <v>1.8522380000000001</v>
      </c>
      <c r="S294" s="23">
        <v>5.3729529999999999</v>
      </c>
      <c r="U294" s="1"/>
      <c r="V294" s="1"/>
      <c r="W294" s="1"/>
      <c r="X294" s="1"/>
      <c r="Y294" s="1"/>
      <c r="Z294" s="1"/>
      <c r="AA294" s="1"/>
      <c r="AB294" s="37"/>
      <c r="AC294" s="37"/>
      <c r="AD294" s="1"/>
      <c r="AE294" s="1"/>
    </row>
    <row r="295" spans="1:31" x14ac:dyDescent="0.3">
      <c r="A295" t="s">
        <v>797</v>
      </c>
      <c r="B295" t="s">
        <v>353</v>
      </c>
      <c r="C295" s="39">
        <v>9.3347999999999995</v>
      </c>
      <c r="D295" s="34">
        <v>4.5529000000000002</v>
      </c>
      <c r="E295" s="23">
        <v>23.747399999999999</v>
      </c>
      <c r="F295" s="23">
        <v>3.1261999999999999</v>
      </c>
      <c r="G295" s="23">
        <v>592.66</v>
      </c>
      <c r="H295" s="23">
        <v>15.0722</v>
      </c>
      <c r="I295" s="34">
        <v>6.35975</v>
      </c>
      <c r="J295" s="34">
        <v>0.57915000000000005</v>
      </c>
      <c r="K295" s="34">
        <v>393.63222523619874</v>
      </c>
      <c r="L295" s="34">
        <v>5.0557999999999996</v>
      </c>
      <c r="M295" s="23">
        <v>0.55530000000000002</v>
      </c>
      <c r="N295" s="23">
        <v>3.6539000000000001</v>
      </c>
      <c r="O295" s="34">
        <v>10.587773</v>
      </c>
      <c r="P295" s="34">
        <v>49.594188092400252</v>
      </c>
      <c r="Q295" s="23">
        <v>30.9192</v>
      </c>
      <c r="R295" s="23">
        <v>1.8799999999999999E-4</v>
      </c>
      <c r="S295" s="23">
        <v>0.173544</v>
      </c>
      <c r="U295" s="1"/>
      <c r="V295" s="1"/>
      <c r="W295" s="1"/>
      <c r="X295" s="1"/>
      <c r="Y295" s="1"/>
      <c r="Z295" s="1"/>
      <c r="AA295" s="1"/>
      <c r="AB295" s="37"/>
      <c r="AC295" s="37"/>
      <c r="AD295" s="1"/>
      <c r="AE295" s="1"/>
    </row>
    <row r="296" spans="1:31" x14ac:dyDescent="0.3">
      <c r="A296" t="s">
        <v>798</v>
      </c>
      <c r="B296" t="s">
        <v>354</v>
      </c>
      <c r="C296" s="39">
        <v>21.7209</v>
      </c>
      <c r="D296" s="34">
        <v>8.6005000000000003</v>
      </c>
      <c r="E296" s="23">
        <v>17.3752</v>
      </c>
      <c r="F296" s="23">
        <v>2.0455999999999999</v>
      </c>
      <c r="G296" s="23">
        <v>127.26</v>
      </c>
      <c r="H296" s="23">
        <v>4.7731000000000003</v>
      </c>
      <c r="I296" s="34">
        <v>3.6217221462901774</v>
      </c>
      <c r="J296" s="34">
        <v>0.82309469324304185</v>
      </c>
      <c r="K296" s="34">
        <v>2543.6607413217112</v>
      </c>
      <c r="L296" s="34">
        <v>1.8492999999999999</v>
      </c>
      <c r="M296" s="23">
        <v>0.53129999999999999</v>
      </c>
      <c r="N296" s="23">
        <v>4.3083999999999998</v>
      </c>
      <c r="O296" s="34">
        <v>12.475697</v>
      </c>
      <c r="P296" s="34">
        <v>50.211561197187478</v>
      </c>
      <c r="Q296" s="23">
        <v>41.0655</v>
      </c>
      <c r="R296" s="23">
        <v>8.1700000000000002E-4</v>
      </c>
      <c r="S296" s="23">
        <v>0.262127</v>
      </c>
      <c r="U296" s="1"/>
      <c r="V296" s="1"/>
      <c r="W296" s="1"/>
      <c r="X296" s="1"/>
      <c r="Y296" s="1"/>
      <c r="Z296" s="1"/>
      <c r="AA296" s="1"/>
      <c r="AB296" s="37"/>
      <c r="AC296" s="37"/>
      <c r="AD296" s="1"/>
      <c r="AE296" s="1"/>
    </row>
    <row r="297" spans="1:31" x14ac:dyDescent="0.3">
      <c r="A297" t="s">
        <v>799</v>
      </c>
      <c r="B297" t="s">
        <v>355</v>
      </c>
      <c r="C297" s="39">
        <v>2.7088000000000001</v>
      </c>
      <c r="D297" s="34">
        <v>1.2967</v>
      </c>
      <c r="E297" s="23">
        <v>20.4343</v>
      </c>
      <c r="F297" s="23">
        <v>2.2258</v>
      </c>
      <c r="G297" s="23">
        <v>126.535</v>
      </c>
      <c r="H297" s="23">
        <v>-7.1452</v>
      </c>
      <c r="I297" s="34">
        <v>4.776452600827966</v>
      </c>
      <c r="J297" s="34">
        <v>2.618096369062251</v>
      </c>
      <c r="K297" s="34">
        <v>35.342596603467619</v>
      </c>
      <c r="L297" s="34">
        <v>22.399799999999999</v>
      </c>
      <c r="M297" s="23">
        <v>0.3231</v>
      </c>
      <c r="N297" s="23">
        <v>3.149</v>
      </c>
      <c r="O297" s="34">
        <v>15.208335999999999</v>
      </c>
      <c r="P297" s="34">
        <v>49.746447129531084</v>
      </c>
      <c r="Q297" s="23">
        <v>23.2818</v>
      </c>
      <c r="R297" s="23">
        <v>0.60267400000000004</v>
      </c>
      <c r="S297" s="23">
        <v>0.45408100000000001</v>
      </c>
      <c r="U297" s="1"/>
      <c r="V297" s="1"/>
      <c r="W297" s="1"/>
      <c r="X297" s="1"/>
      <c r="Y297" s="1"/>
      <c r="Z297" s="1"/>
      <c r="AA297" s="1"/>
      <c r="AB297" s="37"/>
      <c r="AC297" s="37"/>
      <c r="AD297" s="1"/>
      <c r="AE297" s="1"/>
    </row>
    <row r="298" spans="1:31" x14ac:dyDescent="0.3">
      <c r="A298" t="s">
        <v>800</v>
      </c>
      <c r="B298" t="s">
        <v>356</v>
      </c>
      <c r="C298" s="39">
        <v>23.096599999999999</v>
      </c>
      <c r="D298" s="34">
        <v>9.8483999999999998</v>
      </c>
      <c r="E298" s="23">
        <v>16.543900000000001</v>
      </c>
      <c r="F298" s="23">
        <v>1.7383</v>
      </c>
      <c r="G298" s="23">
        <v>333.54999999999995</v>
      </c>
      <c r="H298" s="23">
        <v>13.2707</v>
      </c>
      <c r="I298" s="34">
        <v>6.4216999999999995</v>
      </c>
      <c r="J298" s="34">
        <v>0.41489999999999999</v>
      </c>
      <c r="K298" s="34">
        <v>1964.2642806481533</v>
      </c>
      <c r="L298" s="34">
        <v>4.5911</v>
      </c>
      <c r="M298" s="23">
        <v>0.5081</v>
      </c>
      <c r="N298" s="23">
        <v>4.2736000000000001</v>
      </c>
      <c r="O298" s="34">
        <v>11.963184</v>
      </c>
      <c r="P298" s="34">
        <v>44.158671102500172</v>
      </c>
      <c r="Q298" s="23">
        <v>35.709200000000003</v>
      </c>
      <c r="R298" s="23">
        <v>0.15925900000000001</v>
      </c>
      <c r="S298" s="23">
        <v>0.61968299999999998</v>
      </c>
      <c r="U298" s="1"/>
      <c r="V298" s="1"/>
      <c r="W298" s="1"/>
      <c r="X298" s="1"/>
      <c r="Y298" s="1"/>
      <c r="Z298" s="1"/>
      <c r="AA298" s="1"/>
      <c r="AB298" s="37"/>
      <c r="AC298" s="37"/>
      <c r="AD298" s="1"/>
      <c r="AE298" s="1"/>
    </row>
    <row r="299" spans="1:31" x14ac:dyDescent="0.3">
      <c r="A299" t="s">
        <v>801</v>
      </c>
      <c r="B299" t="s">
        <v>357</v>
      </c>
      <c r="C299" s="39">
        <v>5.0651999999999999</v>
      </c>
      <c r="D299" s="34">
        <v>1.8103000000000002</v>
      </c>
      <c r="E299" s="23">
        <v>18.052499999999998</v>
      </c>
      <c r="F299" s="23">
        <v>2.5973000000000002</v>
      </c>
      <c r="G299" s="23">
        <v>122.68800000000002</v>
      </c>
      <c r="H299" s="23">
        <v>-11.867100000000001</v>
      </c>
      <c r="I299" s="34">
        <v>3.20505</v>
      </c>
      <c r="J299" s="34">
        <v>0.82969999999999988</v>
      </c>
      <c r="K299" s="34">
        <v>892.48940611825515</v>
      </c>
      <c r="L299" s="34">
        <v>42.279600000000002</v>
      </c>
      <c r="M299" s="23">
        <v>0.37459999999999999</v>
      </c>
      <c r="N299" s="23">
        <v>3.1911999999999998</v>
      </c>
      <c r="O299" s="34">
        <v>13.467643000000001</v>
      </c>
      <c r="P299" s="34">
        <v>45.222258017649253</v>
      </c>
      <c r="Q299" s="23">
        <v>31.0322</v>
      </c>
      <c r="R299" s="23">
        <v>2.2914E-2</v>
      </c>
      <c r="S299" s="23">
        <v>2.103726</v>
      </c>
      <c r="U299" s="1"/>
      <c r="V299" s="1"/>
      <c r="W299" s="1"/>
      <c r="X299" s="1"/>
      <c r="Y299" s="1"/>
      <c r="Z299" s="1"/>
      <c r="AA299" s="1"/>
      <c r="AB299" s="37"/>
      <c r="AC299" s="37"/>
      <c r="AD299" s="1"/>
      <c r="AE299" s="1"/>
    </row>
    <row r="300" spans="1:31" x14ac:dyDescent="0.3">
      <c r="A300" t="s">
        <v>802</v>
      </c>
      <c r="B300" t="s">
        <v>358</v>
      </c>
      <c r="C300" s="39">
        <v>26.122800000000002</v>
      </c>
      <c r="D300" s="34">
        <v>13.118899999999998</v>
      </c>
      <c r="E300" s="23">
        <v>15.6812</v>
      </c>
      <c r="F300" s="23">
        <v>1.7770999999999999</v>
      </c>
      <c r="G300" s="23">
        <v>286.89499999999998</v>
      </c>
      <c r="H300" s="23">
        <v>12.9916</v>
      </c>
      <c r="I300" s="34">
        <v>6.5928500000000003</v>
      </c>
      <c r="J300" s="34">
        <v>1.69615</v>
      </c>
      <c r="K300" s="34">
        <v>4611.3065520067876</v>
      </c>
      <c r="L300" s="34">
        <v>5.5094000000000003</v>
      </c>
      <c r="M300" s="23">
        <v>0.70840000000000003</v>
      </c>
      <c r="N300" s="23">
        <v>3.3704000000000001</v>
      </c>
      <c r="O300" s="34">
        <v>12.22899</v>
      </c>
      <c r="P300" s="34">
        <v>43.384357219832097</v>
      </c>
      <c r="Q300" s="23">
        <v>41.558199999999999</v>
      </c>
      <c r="R300" s="23">
        <v>6.1130000000000004E-3</v>
      </c>
      <c r="S300" s="23">
        <v>0.32181999999999999</v>
      </c>
      <c r="U300" s="1"/>
      <c r="V300" s="1"/>
      <c r="W300" s="1"/>
      <c r="X300" s="1"/>
      <c r="Y300" s="1"/>
      <c r="Z300" s="1"/>
      <c r="AA300" s="1"/>
      <c r="AB300" s="37"/>
      <c r="AC300" s="37"/>
      <c r="AD300" s="1"/>
      <c r="AE300" s="1"/>
    </row>
    <row r="301" spans="1:31" x14ac:dyDescent="0.3">
      <c r="A301" t="s">
        <v>803</v>
      </c>
      <c r="B301" t="s">
        <v>359</v>
      </c>
      <c r="C301" s="39">
        <v>30.055599999999998</v>
      </c>
      <c r="D301" s="34">
        <v>8.4521999999999977</v>
      </c>
      <c r="E301" s="23">
        <v>17.377800000000001</v>
      </c>
      <c r="F301" s="23">
        <v>1.9822</v>
      </c>
      <c r="G301" s="23">
        <v>37.746666666666663</v>
      </c>
      <c r="H301" s="23">
        <v>-17.5246</v>
      </c>
      <c r="I301" s="34">
        <v>4.776452600827966</v>
      </c>
      <c r="J301" s="34">
        <v>2.618096369062251</v>
      </c>
      <c r="K301" s="34">
        <v>0</v>
      </c>
      <c r="L301" s="34">
        <v>8.8545999999999996</v>
      </c>
      <c r="M301" s="23">
        <v>0.54169999999999996</v>
      </c>
      <c r="N301" s="23">
        <v>1.6658999999999999</v>
      </c>
      <c r="O301" s="34">
        <v>21.146301000000001</v>
      </c>
      <c r="P301" s="34">
        <v>48.980496453900706</v>
      </c>
      <c r="Q301" s="23">
        <v>14.919</v>
      </c>
      <c r="R301" s="23">
        <v>0.55803000000000003</v>
      </c>
      <c r="S301" s="23">
        <v>3.4116249999999999</v>
      </c>
      <c r="U301" s="1"/>
      <c r="V301" s="1"/>
      <c r="W301" s="1"/>
      <c r="X301" s="1"/>
      <c r="Y301" s="1"/>
      <c r="Z301" s="1"/>
      <c r="AA301" s="1"/>
      <c r="AB301" s="37"/>
      <c r="AC301" s="37"/>
      <c r="AD301" s="1"/>
      <c r="AE301" s="1"/>
    </row>
    <row r="302" spans="1:31" x14ac:dyDescent="0.3">
      <c r="A302" t="s">
        <v>804</v>
      </c>
      <c r="B302" t="s">
        <v>360</v>
      </c>
      <c r="C302" s="39">
        <v>5.2584</v>
      </c>
      <c r="D302" s="34">
        <v>0.7533000000000003</v>
      </c>
      <c r="E302" s="23">
        <v>23.350100000000001</v>
      </c>
      <c r="F302" s="23">
        <v>3.4018999999999999</v>
      </c>
      <c r="G302" s="23">
        <v>134.81</v>
      </c>
      <c r="H302" s="23">
        <v>-1.1516999999999999</v>
      </c>
      <c r="I302" s="34">
        <v>7.2844516702497115</v>
      </c>
      <c r="J302" s="34">
        <v>1.3685972222800844</v>
      </c>
      <c r="K302" s="34">
        <v>0</v>
      </c>
      <c r="L302" s="34">
        <v>2.9771000000000001</v>
      </c>
      <c r="M302" s="23">
        <v>0.76229999999999998</v>
      </c>
      <c r="N302" s="23">
        <v>6.7835000000000001</v>
      </c>
      <c r="O302" s="34">
        <v>10.844279999999999</v>
      </c>
      <c r="P302" s="34">
        <v>56.454941097021084</v>
      </c>
      <c r="Q302" s="23">
        <v>33.762900000000002</v>
      </c>
      <c r="R302" s="23">
        <v>2.8600000000000001E-4</v>
      </c>
      <c r="S302" s="23">
        <v>0.47605999999999998</v>
      </c>
      <c r="U302" s="1"/>
      <c r="V302" s="1"/>
      <c r="W302" s="1"/>
      <c r="X302" s="1"/>
      <c r="Y302" s="1"/>
      <c r="Z302" s="1"/>
      <c r="AA302" s="1"/>
      <c r="AB302" s="37"/>
      <c r="AC302" s="37"/>
      <c r="AD302" s="1"/>
      <c r="AE302" s="1"/>
    </row>
    <row r="303" spans="1:31" x14ac:dyDescent="0.3">
      <c r="A303" t="s">
        <v>805</v>
      </c>
      <c r="B303" t="s">
        <v>361</v>
      </c>
      <c r="C303" s="39">
        <v>5.5984999999999996</v>
      </c>
      <c r="D303" s="34">
        <v>2.1591000000000005</v>
      </c>
      <c r="E303" s="23">
        <v>20.0349</v>
      </c>
      <c r="F303" s="23">
        <v>2.9634</v>
      </c>
      <c r="G303" s="23">
        <v>446.36571428571426</v>
      </c>
      <c r="H303" s="23">
        <v>-1.8522000000000001</v>
      </c>
      <c r="I303" s="34">
        <v>4.7171500000000002</v>
      </c>
      <c r="J303" s="34">
        <v>5.2687499999999998</v>
      </c>
      <c r="K303" s="34">
        <v>2073.9681762672262</v>
      </c>
      <c r="L303" s="34">
        <v>5.9813999999999998</v>
      </c>
      <c r="M303" s="23">
        <v>0.6069</v>
      </c>
      <c r="N303" s="23">
        <v>2.2170000000000001</v>
      </c>
      <c r="O303" s="34">
        <v>10.751597</v>
      </c>
      <c r="P303" s="34">
        <v>45.866042584908755</v>
      </c>
      <c r="Q303" s="23">
        <v>40.979100000000003</v>
      </c>
      <c r="R303" s="23">
        <v>6.353898</v>
      </c>
      <c r="S303" s="23">
        <v>0.26799299999999998</v>
      </c>
      <c r="U303" s="1"/>
      <c r="V303" s="1"/>
      <c r="W303" s="1"/>
      <c r="X303" s="1"/>
      <c r="Y303" s="1"/>
      <c r="Z303" s="1"/>
      <c r="AA303" s="1"/>
      <c r="AB303" s="37"/>
      <c r="AC303" s="37"/>
      <c r="AD303" s="1"/>
      <c r="AE303" s="1"/>
    </row>
    <row r="304" spans="1:31" x14ac:dyDescent="0.3">
      <c r="A304" t="s">
        <v>806</v>
      </c>
      <c r="B304" t="s">
        <v>362</v>
      </c>
      <c r="C304" s="39">
        <v>3.5531999999999999</v>
      </c>
      <c r="D304" s="34">
        <v>1.4607999999999999</v>
      </c>
      <c r="E304" s="23">
        <v>14.3065</v>
      </c>
      <c r="F304" s="23">
        <v>1.5183</v>
      </c>
      <c r="G304" s="23">
        <v>78.959999999999994</v>
      </c>
      <c r="H304" s="23">
        <v>8.5376999999999992</v>
      </c>
      <c r="I304" s="34">
        <v>5.2404666182440085</v>
      </c>
      <c r="J304" s="34">
        <v>1.2164425662705174</v>
      </c>
      <c r="K304" s="34">
        <v>0</v>
      </c>
      <c r="L304" s="34">
        <v>3.0855000000000001</v>
      </c>
      <c r="M304" s="23">
        <v>0.66249999999999998</v>
      </c>
      <c r="N304" s="23">
        <v>3.3159999999999998</v>
      </c>
      <c r="O304" s="34">
        <v>13.196308999999999</v>
      </c>
      <c r="P304" s="34">
        <v>56.613713729940017</v>
      </c>
      <c r="Q304" s="23">
        <v>26.17</v>
      </c>
      <c r="R304" s="23">
        <v>9.2160000000000002E-3</v>
      </c>
      <c r="S304" s="23">
        <v>2.8310059999999999</v>
      </c>
      <c r="U304" s="1"/>
      <c r="V304" s="1"/>
      <c r="W304" s="1"/>
      <c r="X304" s="1"/>
      <c r="Y304" s="1"/>
      <c r="Z304" s="1"/>
      <c r="AA304" s="1"/>
      <c r="AB304" s="37"/>
      <c r="AC304" s="37"/>
      <c r="AD304" s="1"/>
      <c r="AE304" s="1"/>
    </row>
    <row r="305" spans="1:31" x14ac:dyDescent="0.3">
      <c r="A305" t="s">
        <v>807</v>
      </c>
      <c r="B305" t="s">
        <v>363</v>
      </c>
      <c r="C305" s="39">
        <v>5.1383000000000001</v>
      </c>
      <c r="D305" s="34">
        <v>1.7948000000000004</v>
      </c>
      <c r="E305" s="23">
        <v>19.482199999999999</v>
      </c>
      <c r="F305" s="23">
        <v>2.4380000000000002</v>
      </c>
      <c r="G305" s="23">
        <v>234.71</v>
      </c>
      <c r="H305" s="23">
        <v>5.8124000000000002</v>
      </c>
      <c r="I305" s="34">
        <v>6.5263499999999999</v>
      </c>
      <c r="J305" s="34">
        <v>0.87495000000000001</v>
      </c>
      <c r="K305" s="34">
        <v>1985.1200926375557</v>
      </c>
      <c r="L305" s="34">
        <v>4.2948000000000004</v>
      </c>
      <c r="M305" s="23">
        <v>0.53769999999999996</v>
      </c>
      <c r="N305" s="23">
        <v>4.2622</v>
      </c>
      <c r="O305" s="34">
        <v>8.3699969999999997</v>
      </c>
      <c r="P305" s="34">
        <v>53.384011873578338</v>
      </c>
      <c r="Q305" s="23">
        <v>39.881</v>
      </c>
      <c r="R305" s="23">
        <v>0</v>
      </c>
      <c r="S305" s="23">
        <v>0.59139600000000003</v>
      </c>
      <c r="U305" s="1"/>
      <c r="V305" s="1"/>
      <c r="W305" s="1"/>
      <c r="X305" s="1"/>
      <c r="Y305" s="1"/>
      <c r="Z305" s="1"/>
      <c r="AA305" s="1"/>
      <c r="AB305" s="37"/>
      <c r="AC305" s="37"/>
      <c r="AD305" s="1"/>
      <c r="AE305" s="1"/>
    </row>
    <row r="306" spans="1:31" x14ac:dyDescent="0.3">
      <c r="A306" t="s">
        <v>808</v>
      </c>
      <c r="B306" t="s">
        <v>364</v>
      </c>
      <c r="C306" s="39">
        <v>4.3753000000000002</v>
      </c>
      <c r="D306" s="34">
        <v>1.7140000000000002</v>
      </c>
      <c r="E306" s="23">
        <v>14.9534</v>
      </c>
      <c r="F306" s="23">
        <v>1.7000999999999999</v>
      </c>
      <c r="G306" s="23">
        <v>564.52714285714285</v>
      </c>
      <c r="H306" s="23">
        <v>2.9041999999999999</v>
      </c>
      <c r="I306" s="34">
        <v>7.4279999999999999</v>
      </c>
      <c r="J306" s="34">
        <v>5.8395499999999991</v>
      </c>
      <c r="K306" s="34">
        <v>3955.4737958939977</v>
      </c>
      <c r="L306" s="34">
        <v>13.392099999999999</v>
      </c>
      <c r="M306" s="23">
        <v>0.40489999999999998</v>
      </c>
      <c r="N306" s="23">
        <v>2.7502</v>
      </c>
      <c r="O306" s="34">
        <v>9.7507149999999996</v>
      </c>
      <c r="P306" s="34">
        <v>51.590807025509164</v>
      </c>
      <c r="Q306" s="23">
        <v>41.752600000000001</v>
      </c>
      <c r="R306" s="23">
        <v>1.2459999999999999E-3</v>
      </c>
      <c r="S306" s="23">
        <v>0.88496900000000001</v>
      </c>
      <c r="U306" s="1"/>
      <c r="V306" s="1"/>
      <c r="W306" s="1"/>
      <c r="X306" s="1"/>
      <c r="Y306" s="1"/>
      <c r="Z306" s="1"/>
      <c r="AA306" s="1"/>
      <c r="AB306" s="37"/>
      <c r="AC306" s="37"/>
      <c r="AD306" s="1"/>
      <c r="AE306" s="1"/>
    </row>
    <row r="307" spans="1:31" x14ac:dyDescent="0.3">
      <c r="A307" t="s">
        <v>809</v>
      </c>
      <c r="B307" t="s">
        <v>365</v>
      </c>
      <c r="C307" s="39">
        <v>7.9031000000000002</v>
      </c>
      <c r="D307" s="34">
        <v>3.4931000000000005</v>
      </c>
      <c r="E307" s="23">
        <v>31.616399999999999</v>
      </c>
      <c r="F307" s="23">
        <v>3.2035999999999998</v>
      </c>
      <c r="G307" s="23">
        <v>28.94</v>
      </c>
      <c r="H307" s="23">
        <v>22.237400000000001</v>
      </c>
      <c r="I307" s="34">
        <v>6.6921976674702766</v>
      </c>
      <c r="J307" s="34">
        <v>0.59180438280525416</v>
      </c>
      <c r="K307" s="34">
        <v>44.55737888643192</v>
      </c>
      <c r="L307" s="34">
        <v>0.77590000000000003</v>
      </c>
      <c r="M307" s="23">
        <v>0.55469999999999997</v>
      </c>
      <c r="N307" s="23">
        <v>5.0129999999999999</v>
      </c>
      <c r="O307" s="34">
        <v>13.225876</v>
      </c>
      <c r="P307" s="34">
        <v>60.582182102305779</v>
      </c>
      <c r="Q307" s="23">
        <v>23.665600000000001</v>
      </c>
      <c r="R307" s="23">
        <v>6.3290000000000004E-3</v>
      </c>
      <c r="S307" s="23">
        <v>1.295903</v>
      </c>
      <c r="U307" s="1"/>
      <c r="V307" s="1"/>
      <c r="W307" s="1"/>
      <c r="X307" s="1"/>
      <c r="Y307" s="1"/>
      <c r="Z307" s="1"/>
      <c r="AA307" s="1"/>
      <c r="AB307" s="37"/>
      <c r="AC307" s="37"/>
      <c r="AD307" s="1"/>
      <c r="AE307" s="1"/>
    </row>
    <row r="308" spans="1:31" x14ac:dyDescent="0.3">
      <c r="A308" t="s">
        <v>810</v>
      </c>
      <c r="B308" t="s">
        <v>366</v>
      </c>
      <c r="C308" s="39">
        <v>16.2485</v>
      </c>
      <c r="D308" s="34">
        <v>4.3148999999999997</v>
      </c>
      <c r="E308" s="23">
        <v>17.117999999999999</v>
      </c>
      <c r="F308" s="23">
        <v>2.5609999999999999</v>
      </c>
      <c r="G308" s="23">
        <v>1124.3983333333333</v>
      </c>
      <c r="H308" s="23">
        <v>-0.92090000000000005</v>
      </c>
      <c r="I308" s="34">
        <v>3.7528000000000001</v>
      </c>
      <c r="J308" s="34">
        <v>2.13605</v>
      </c>
      <c r="K308" s="34">
        <v>1332.1524149513643</v>
      </c>
      <c r="L308" s="34">
        <v>8.1844000000000001</v>
      </c>
      <c r="M308" s="23">
        <v>0.64600000000000002</v>
      </c>
      <c r="N308" s="23">
        <v>3.4211999999999998</v>
      </c>
      <c r="O308" s="34">
        <v>12.099663</v>
      </c>
      <c r="P308" s="34">
        <v>52.525789843646109</v>
      </c>
      <c r="Q308" s="23">
        <v>36.337699999999998</v>
      </c>
      <c r="R308" s="23">
        <v>3.4400000000000001E-4</v>
      </c>
      <c r="S308" s="23">
        <v>0.27518799999999999</v>
      </c>
      <c r="U308" s="1"/>
      <c r="V308" s="1"/>
      <c r="W308" s="1"/>
      <c r="X308" s="1"/>
      <c r="Y308" s="1"/>
      <c r="Z308" s="1"/>
      <c r="AA308" s="1"/>
      <c r="AB308" s="37"/>
      <c r="AC308" s="37"/>
      <c r="AD308" s="1"/>
      <c r="AE308" s="1"/>
    </row>
    <row r="309" spans="1:31" x14ac:dyDescent="0.3">
      <c r="A309" t="s">
        <v>811</v>
      </c>
      <c r="B309" t="s">
        <v>367</v>
      </c>
      <c r="C309" s="39">
        <v>12.413399999999999</v>
      </c>
      <c r="D309" s="34">
        <v>5.2417999999999996</v>
      </c>
      <c r="E309" s="23">
        <v>7.8097000000000003</v>
      </c>
      <c r="F309" s="23">
        <v>0.83599999999999997</v>
      </c>
      <c r="G309" s="23">
        <v>160.55500000000001</v>
      </c>
      <c r="H309" s="23">
        <v>7.6174999999999997</v>
      </c>
      <c r="I309" s="34">
        <v>6.7412000000000001</v>
      </c>
      <c r="J309" s="34">
        <v>2.1163499999999997</v>
      </c>
      <c r="K309" s="34">
        <v>126.39641004279167</v>
      </c>
      <c r="L309" s="34">
        <v>7.8448000000000002</v>
      </c>
      <c r="M309" s="23">
        <v>0.67679999999999996</v>
      </c>
      <c r="N309" s="23">
        <v>1.9403999999999999</v>
      </c>
      <c r="O309" s="34">
        <v>9.2878310000000006</v>
      </c>
      <c r="P309" s="34">
        <v>48.018833194474048</v>
      </c>
      <c r="Q309" s="23">
        <v>42.221400000000003</v>
      </c>
      <c r="R309" s="23">
        <v>1.1686999999999999E-2</v>
      </c>
      <c r="S309" s="23">
        <v>0.644262</v>
      </c>
      <c r="U309" s="1"/>
      <c r="V309" s="1"/>
      <c r="W309" s="1"/>
      <c r="X309" s="1"/>
      <c r="Y309" s="1"/>
      <c r="Z309" s="1"/>
      <c r="AA309" s="1"/>
      <c r="AB309" s="37"/>
      <c r="AC309" s="37"/>
      <c r="AD309" s="1"/>
      <c r="AE309" s="1"/>
    </row>
    <row r="310" spans="1:31" x14ac:dyDescent="0.3">
      <c r="A310" t="s">
        <v>812</v>
      </c>
      <c r="B310" t="s">
        <v>368</v>
      </c>
      <c r="C310" s="39">
        <v>18.189399999999999</v>
      </c>
      <c r="D310" s="34">
        <v>8.4633000000000003</v>
      </c>
      <c r="E310" s="23">
        <v>26.4343</v>
      </c>
      <c r="F310" s="23">
        <v>3.7124000000000001</v>
      </c>
      <c r="G310" s="23">
        <v>435.13499999999999</v>
      </c>
      <c r="H310" s="23">
        <v>17.4222</v>
      </c>
      <c r="I310" s="34">
        <v>5.8133499999999998</v>
      </c>
      <c r="J310" s="34">
        <v>0.31689999999999996</v>
      </c>
      <c r="K310" s="34">
        <v>0</v>
      </c>
      <c r="L310" s="34">
        <v>1.5083</v>
      </c>
      <c r="M310" s="23">
        <v>0.41420000000000001</v>
      </c>
      <c r="N310" s="23">
        <v>4.1311999999999998</v>
      </c>
      <c r="O310" s="34">
        <v>10.866834000000001</v>
      </c>
      <c r="P310" s="34">
        <v>56.310947482777351</v>
      </c>
      <c r="Q310" s="23">
        <v>30.9512</v>
      </c>
      <c r="R310" s="23">
        <v>8.6020000000000003E-3</v>
      </c>
      <c r="S310" s="23">
        <v>1.1615930000000001</v>
      </c>
      <c r="U310" s="1"/>
      <c r="V310" s="1"/>
      <c r="W310" s="1"/>
      <c r="X310" s="1"/>
      <c r="Y310" s="1"/>
      <c r="Z310" s="1"/>
      <c r="AA310" s="1"/>
      <c r="AB310" s="37"/>
      <c r="AC310" s="37"/>
      <c r="AD310" s="1"/>
      <c r="AE310" s="1"/>
    </row>
    <row r="311" spans="1:31" x14ac:dyDescent="0.3">
      <c r="A311" t="s">
        <v>813</v>
      </c>
      <c r="B311" t="s">
        <v>369</v>
      </c>
      <c r="C311" s="39">
        <v>3.6515</v>
      </c>
      <c r="D311" s="34">
        <v>1.2232000000000001</v>
      </c>
      <c r="E311" s="23">
        <v>18.508900000000001</v>
      </c>
      <c r="F311" s="23">
        <v>2.4058999999999999</v>
      </c>
      <c r="G311" s="23">
        <v>70.59</v>
      </c>
      <c r="H311" s="23">
        <v>6.5164999999999997</v>
      </c>
      <c r="I311" s="34">
        <v>2.6257217032141789</v>
      </c>
      <c r="J311" s="34">
        <v>1.2977636331693605</v>
      </c>
      <c r="K311" s="34">
        <v>62.430982098621733</v>
      </c>
      <c r="L311" s="34">
        <v>3.5642</v>
      </c>
      <c r="M311" s="23">
        <v>0.55049999999999999</v>
      </c>
      <c r="N311" s="23">
        <v>3.8793000000000002</v>
      </c>
      <c r="O311" s="34">
        <v>17.331980000000001</v>
      </c>
      <c r="P311" s="34">
        <v>49.898819899420971</v>
      </c>
      <c r="Q311" s="23">
        <v>23.547000000000001</v>
      </c>
      <c r="R311" s="23">
        <v>7.3991000000000001E-2</v>
      </c>
      <c r="S311" s="23">
        <v>1.0970709999999999</v>
      </c>
      <c r="U311" s="1"/>
      <c r="V311" s="1"/>
      <c r="W311" s="1"/>
      <c r="X311" s="1"/>
      <c r="Y311" s="1"/>
      <c r="Z311" s="1"/>
      <c r="AA311" s="1"/>
      <c r="AB311" s="37"/>
      <c r="AC311" s="37"/>
      <c r="AD311" s="1"/>
      <c r="AE311" s="1"/>
    </row>
    <row r="312" spans="1:31" x14ac:dyDescent="0.3">
      <c r="A312" t="s">
        <v>814</v>
      </c>
      <c r="B312" t="s">
        <v>370</v>
      </c>
      <c r="C312" s="39">
        <v>10.9153</v>
      </c>
      <c r="D312" s="34">
        <v>4.1906999999999996</v>
      </c>
      <c r="E312" s="23">
        <v>40.245800000000003</v>
      </c>
      <c r="F312" s="23">
        <v>5.1944999999999997</v>
      </c>
      <c r="G312" s="23">
        <v>277.7</v>
      </c>
      <c r="H312" s="23">
        <v>26.194400000000002</v>
      </c>
      <c r="I312" s="34">
        <v>4.776452600827966</v>
      </c>
      <c r="J312" s="34">
        <v>2.618096369062251</v>
      </c>
      <c r="K312" s="34">
        <v>4254.2189645293465</v>
      </c>
      <c r="L312" s="34">
        <v>0.5877</v>
      </c>
      <c r="M312" s="23">
        <v>0.50239999999999996</v>
      </c>
      <c r="N312" s="23">
        <v>4.8780999999999999</v>
      </c>
      <c r="O312" s="34">
        <v>10.910975000000001</v>
      </c>
      <c r="P312" s="34">
        <v>56.187566418703504</v>
      </c>
      <c r="Q312" s="23">
        <v>33.860300000000002</v>
      </c>
      <c r="R312" s="23">
        <v>3.248E-3</v>
      </c>
      <c r="S312" s="23">
        <v>0.86684700000000003</v>
      </c>
      <c r="U312" s="1"/>
      <c r="V312" s="1"/>
      <c r="W312" s="1"/>
      <c r="X312" s="1"/>
      <c r="Y312" s="1"/>
      <c r="Z312" s="1"/>
      <c r="AA312" s="1"/>
      <c r="AB312" s="37"/>
      <c r="AC312" s="37"/>
      <c r="AD312" s="1"/>
      <c r="AE312" s="1"/>
    </row>
    <row r="313" spans="1:31" x14ac:dyDescent="0.3">
      <c r="A313" t="s">
        <v>815</v>
      </c>
      <c r="B313" t="s">
        <v>371</v>
      </c>
      <c r="C313" s="39">
        <v>16.5503</v>
      </c>
      <c r="D313" s="34">
        <v>5.7441999999999993</v>
      </c>
      <c r="E313" s="23">
        <v>16.531099999999999</v>
      </c>
      <c r="F313" s="23">
        <v>2.1154999999999999</v>
      </c>
      <c r="G313" s="23">
        <v>590.41</v>
      </c>
      <c r="H313" s="23">
        <v>-0.56020000000000003</v>
      </c>
      <c r="I313" s="34">
        <v>3.7732677526045979</v>
      </c>
      <c r="J313" s="34">
        <v>1.6132339533817985</v>
      </c>
      <c r="K313" s="34">
        <v>0</v>
      </c>
      <c r="L313" s="34">
        <v>16.289100000000001</v>
      </c>
      <c r="M313" s="23">
        <v>0.24490000000000001</v>
      </c>
      <c r="N313" s="23">
        <v>2.0516999999999999</v>
      </c>
      <c r="O313" s="34">
        <v>13.002814000000001</v>
      </c>
      <c r="P313" s="34">
        <v>55.697879193822722</v>
      </c>
      <c r="Q313" s="23">
        <v>20.296399999999998</v>
      </c>
      <c r="R313" s="23">
        <v>1.2E-5</v>
      </c>
      <c r="S313" s="23">
        <v>0.76092899999999997</v>
      </c>
      <c r="U313" s="1"/>
      <c r="V313" s="1"/>
      <c r="W313" s="1"/>
      <c r="X313" s="1"/>
      <c r="Y313" s="1"/>
      <c r="Z313" s="1"/>
      <c r="AA313" s="1"/>
      <c r="AB313" s="37"/>
      <c r="AC313" s="37"/>
      <c r="AD313" s="1"/>
      <c r="AE313" s="1"/>
    </row>
    <row r="314" spans="1:31" x14ac:dyDescent="0.3">
      <c r="A314" t="s">
        <v>816</v>
      </c>
      <c r="B314" t="s">
        <v>372</v>
      </c>
      <c r="C314" s="39">
        <v>10.919700000000001</v>
      </c>
      <c r="D314" s="34">
        <v>4.9477000000000002</v>
      </c>
      <c r="E314" s="23">
        <v>12.1349</v>
      </c>
      <c r="F314" s="23">
        <v>1.2524999999999999</v>
      </c>
      <c r="G314" s="23">
        <v>579.12666666666667</v>
      </c>
      <c r="H314" s="23">
        <v>11.7568</v>
      </c>
      <c r="I314" s="34">
        <v>8.6142500000000002</v>
      </c>
      <c r="J314" s="34">
        <v>0.81614999999999993</v>
      </c>
      <c r="K314" s="34">
        <v>4592.9668119835014</v>
      </c>
      <c r="L314" s="34">
        <v>3.7265999999999999</v>
      </c>
      <c r="M314" s="23">
        <v>0.59530000000000005</v>
      </c>
      <c r="N314" s="23">
        <v>2.7791999999999999</v>
      </c>
      <c r="O314" s="34">
        <v>8.9433589999999992</v>
      </c>
      <c r="P314" s="34">
        <v>47.908558383601388</v>
      </c>
      <c r="Q314" s="23">
        <v>45.021599999999999</v>
      </c>
      <c r="R314" s="23">
        <v>1.189E-3</v>
      </c>
      <c r="S314" s="23">
        <v>0.429977</v>
      </c>
      <c r="U314" s="1"/>
      <c r="V314" s="1"/>
      <c r="W314" s="1"/>
      <c r="X314" s="1"/>
      <c r="Y314" s="1"/>
      <c r="Z314" s="1"/>
      <c r="AA314" s="1"/>
      <c r="AB314" s="37"/>
      <c r="AC314" s="37"/>
      <c r="AD314" s="1"/>
      <c r="AE314" s="1"/>
    </row>
    <row r="315" spans="1:31" x14ac:dyDescent="0.3">
      <c r="A315" t="s">
        <v>817</v>
      </c>
      <c r="B315" t="s">
        <v>373</v>
      </c>
      <c r="C315" s="39">
        <v>6.2484000000000002</v>
      </c>
      <c r="D315" s="34">
        <v>2.8958999999999997</v>
      </c>
      <c r="E315" s="23">
        <v>18.141100000000002</v>
      </c>
      <c r="F315" s="23">
        <v>2.1347</v>
      </c>
      <c r="G315" s="23">
        <v>18.3</v>
      </c>
      <c r="H315" s="23">
        <v>8.1294000000000004</v>
      </c>
      <c r="I315" s="34">
        <v>4.9543523881642662</v>
      </c>
      <c r="J315" s="34">
        <v>1.3215107283825462</v>
      </c>
      <c r="K315" s="34">
        <v>2040.154891797592</v>
      </c>
      <c r="L315" s="34">
        <v>0.29709999999999998</v>
      </c>
      <c r="M315" s="23">
        <v>0.44169999999999998</v>
      </c>
      <c r="N315" s="23">
        <v>4.4564000000000004</v>
      </c>
      <c r="O315" s="34">
        <v>11.741073999999999</v>
      </c>
      <c r="P315" s="34">
        <v>61.974756350854761</v>
      </c>
      <c r="Q315" s="23">
        <v>33.725000000000001</v>
      </c>
      <c r="R315" s="23">
        <v>4.0377999999999997E-2</v>
      </c>
      <c r="S315" s="23">
        <v>4.758229</v>
      </c>
      <c r="U315" s="1"/>
      <c r="V315" s="1"/>
      <c r="W315" s="1"/>
      <c r="X315" s="1"/>
      <c r="Y315" s="1"/>
      <c r="Z315" s="1"/>
      <c r="AA315" s="1"/>
      <c r="AB315" s="37"/>
      <c r="AC315" s="37"/>
      <c r="AD315" s="1"/>
      <c r="AE315" s="1"/>
    </row>
    <row r="316" spans="1:31" x14ac:dyDescent="0.3">
      <c r="A316" t="s">
        <v>818</v>
      </c>
      <c r="B316" t="s">
        <v>374</v>
      </c>
      <c r="C316" s="39">
        <v>12.3895</v>
      </c>
      <c r="D316" s="34">
        <v>2.766</v>
      </c>
      <c r="E316" s="23">
        <v>17.204999999999998</v>
      </c>
      <c r="F316" s="23">
        <v>2.5270999999999999</v>
      </c>
      <c r="G316" s="23">
        <v>491.72</v>
      </c>
      <c r="H316" s="23">
        <v>-0.16650000000000001</v>
      </c>
      <c r="I316" s="34">
        <v>4.125</v>
      </c>
      <c r="J316" s="34">
        <v>1.7345999999999999</v>
      </c>
      <c r="K316" s="34">
        <v>0</v>
      </c>
      <c r="L316" s="34">
        <v>9.3783999999999992</v>
      </c>
      <c r="M316" s="23">
        <v>0.29980000000000001</v>
      </c>
      <c r="N316" s="23">
        <v>2.4283000000000001</v>
      </c>
      <c r="O316" s="34">
        <v>11.563991</v>
      </c>
      <c r="P316" s="34">
        <v>48.155633192227263</v>
      </c>
      <c r="Q316" s="23">
        <v>32.141500000000001</v>
      </c>
      <c r="R316" s="23">
        <v>0.15223999999999999</v>
      </c>
      <c r="S316" s="23">
        <v>0.95730999999999999</v>
      </c>
      <c r="U316" s="1"/>
      <c r="V316" s="1"/>
      <c r="W316" s="1"/>
      <c r="X316" s="1"/>
      <c r="Y316" s="1"/>
      <c r="Z316" s="1"/>
      <c r="AA316" s="1"/>
      <c r="AB316" s="37"/>
      <c r="AC316" s="37"/>
      <c r="AD316" s="1"/>
      <c r="AE316" s="1"/>
    </row>
    <row r="317" spans="1:31" x14ac:dyDescent="0.3">
      <c r="A317" t="s">
        <v>819</v>
      </c>
      <c r="B317" t="s">
        <v>375</v>
      </c>
      <c r="C317" s="39">
        <v>2.1657000000000002</v>
      </c>
      <c r="D317" s="34">
        <v>0.86940000000000006</v>
      </c>
      <c r="E317" s="23">
        <v>20.896599999999999</v>
      </c>
      <c r="F317" s="23">
        <v>2.3839000000000001</v>
      </c>
      <c r="G317" s="23">
        <v>47.7</v>
      </c>
      <c r="H317" s="23">
        <v>2.6877</v>
      </c>
      <c r="I317" s="34">
        <v>4.7433998347852206</v>
      </c>
      <c r="J317" s="34">
        <v>0.66280712110564544</v>
      </c>
      <c r="K317" s="34">
        <v>237.58609197956011</v>
      </c>
      <c r="L317" s="34">
        <v>0.90780000000000005</v>
      </c>
      <c r="M317" s="23">
        <v>0.3483</v>
      </c>
      <c r="N317" s="23">
        <v>2.8363</v>
      </c>
      <c r="O317" s="34">
        <v>15.080874</v>
      </c>
      <c r="P317" s="34">
        <v>60.045137709960251</v>
      </c>
      <c r="Q317" s="23">
        <v>32.920099999999998</v>
      </c>
      <c r="R317" s="23">
        <v>1.6659999999999999E-3</v>
      </c>
      <c r="S317" s="23">
        <v>3.1335809999999999</v>
      </c>
      <c r="U317" s="1"/>
      <c r="V317" s="1"/>
      <c r="W317" s="1"/>
      <c r="X317" s="1"/>
      <c r="Y317" s="1"/>
      <c r="Z317" s="1"/>
      <c r="AA317" s="1"/>
      <c r="AB317" s="37"/>
      <c r="AC317" s="37"/>
      <c r="AD317" s="1"/>
      <c r="AE317" s="1"/>
    </row>
    <row r="318" spans="1:31" x14ac:dyDescent="0.3">
      <c r="A318" t="s">
        <v>820</v>
      </c>
      <c r="B318" t="s">
        <v>376</v>
      </c>
      <c r="C318" s="39">
        <v>11.2417</v>
      </c>
      <c r="D318" s="34">
        <v>4.3495000000000008</v>
      </c>
      <c r="E318" s="23">
        <v>16.532800000000002</v>
      </c>
      <c r="F318" s="23">
        <v>1.4874000000000001</v>
      </c>
      <c r="G318" s="23">
        <v>45.25</v>
      </c>
      <c r="H318" s="23">
        <v>14.587899999999999</v>
      </c>
      <c r="I318" s="34">
        <v>4.2515999999999998</v>
      </c>
      <c r="J318" s="34">
        <v>1.61795</v>
      </c>
      <c r="K318" s="34">
        <v>4361.5858175594549</v>
      </c>
      <c r="L318" s="34">
        <v>9.4306000000000001</v>
      </c>
      <c r="M318" s="23">
        <v>0.63980000000000004</v>
      </c>
      <c r="N318" s="23">
        <v>7.4417999999999997</v>
      </c>
      <c r="O318" s="34">
        <v>10.196612999999999</v>
      </c>
      <c r="P318" s="34">
        <v>49.349907358461351</v>
      </c>
      <c r="Q318" s="23">
        <v>33.596800000000002</v>
      </c>
      <c r="R318" s="23">
        <v>2.1710000000000002E-3</v>
      </c>
      <c r="S318" s="23">
        <v>0.16417699999999999</v>
      </c>
      <c r="U318" s="1"/>
      <c r="V318" s="1"/>
      <c r="W318" s="1"/>
      <c r="X318" s="1"/>
      <c r="Y318" s="1"/>
      <c r="Z318" s="1"/>
      <c r="AA318" s="1"/>
      <c r="AB318" s="37"/>
      <c r="AC318" s="37"/>
      <c r="AD318" s="1"/>
      <c r="AE318" s="1"/>
    </row>
    <row r="319" spans="1:31" x14ac:dyDescent="0.3">
      <c r="A319" t="s">
        <v>821</v>
      </c>
      <c r="B319" t="s">
        <v>377</v>
      </c>
      <c r="C319" s="39">
        <v>10.5458</v>
      </c>
      <c r="D319" s="34">
        <v>3.9869999999999992</v>
      </c>
      <c r="E319" s="23">
        <v>15.591699999999999</v>
      </c>
      <c r="F319" s="23">
        <v>1.8232999999999999</v>
      </c>
      <c r="G319" s="23">
        <v>516.07214285714292</v>
      </c>
      <c r="H319" s="23">
        <v>4.6559999999999997</v>
      </c>
      <c r="I319" s="34">
        <v>5.1062499999999993</v>
      </c>
      <c r="J319" s="34">
        <v>1.40795</v>
      </c>
      <c r="K319" s="34">
        <v>1568.4695430617101</v>
      </c>
      <c r="L319" s="34">
        <v>4.4786999999999999</v>
      </c>
      <c r="M319" s="23">
        <v>0.3755</v>
      </c>
      <c r="N319" s="23">
        <v>2.6539999999999999</v>
      </c>
      <c r="O319" s="34">
        <v>11.273611000000001</v>
      </c>
      <c r="P319" s="34">
        <v>44.747204107196019</v>
      </c>
      <c r="Q319" s="23">
        <v>42.445099999999996</v>
      </c>
      <c r="R319" s="23">
        <v>4.5069999999999997E-3</v>
      </c>
      <c r="S319" s="23">
        <v>0.17438999999999999</v>
      </c>
      <c r="U319" s="1"/>
      <c r="V319" s="1"/>
      <c r="W319" s="1"/>
      <c r="X319" s="1"/>
      <c r="Y319" s="1"/>
      <c r="Z319" s="1"/>
      <c r="AA319" s="1"/>
      <c r="AB319" s="37"/>
      <c r="AC319" s="37"/>
      <c r="AD319" s="1"/>
      <c r="AE319" s="1"/>
    </row>
    <row r="320" spans="1:31" x14ac:dyDescent="0.3">
      <c r="A320" t="s">
        <v>822</v>
      </c>
      <c r="B320" t="s">
        <v>378</v>
      </c>
      <c r="C320" s="39">
        <v>15.147</v>
      </c>
      <c r="D320" s="34">
        <v>6.7025000000000006</v>
      </c>
      <c r="E320" s="23">
        <v>13.1052</v>
      </c>
      <c r="F320" s="23">
        <v>1.5190999999999999</v>
      </c>
      <c r="G320" s="23">
        <v>225.755</v>
      </c>
      <c r="H320" s="23">
        <v>4.4617000000000004</v>
      </c>
      <c r="I320" s="34">
        <v>4.64785</v>
      </c>
      <c r="J320" s="34">
        <v>1.16795</v>
      </c>
      <c r="K320" s="34">
        <v>792.42534280641428</v>
      </c>
      <c r="L320" s="34">
        <v>4.4642999999999997</v>
      </c>
      <c r="M320" s="23">
        <v>0.38529999999999998</v>
      </c>
      <c r="N320" s="23">
        <v>3.7046000000000001</v>
      </c>
      <c r="O320" s="34">
        <v>13.717044</v>
      </c>
      <c r="P320" s="34">
        <v>48.342054113438216</v>
      </c>
      <c r="Q320" s="23">
        <v>30.986899999999999</v>
      </c>
      <c r="R320" s="23">
        <v>4.8859999999999997E-3</v>
      </c>
      <c r="S320" s="23">
        <v>0.89395999999999998</v>
      </c>
      <c r="U320" s="1"/>
      <c r="V320" s="1"/>
      <c r="W320" s="1"/>
      <c r="X320" s="1"/>
      <c r="Y320" s="1"/>
      <c r="Z320" s="1"/>
      <c r="AA320" s="1"/>
      <c r="AB320" s="37"/>
      <c r="AC320" s="37"/>
      <c r="AD320" s="1"/>
      <c r="AE320" s="1"/>
    </row>
    <row r="321" spans="1:31" x14ac:dyDescent="0.3">
      <c r="A321" t="s">
        <v>823</v>
      </c>
      <c r="B321" t="s">
        <v>379</v>
      </c>
      <c r="C321" s="39">
        <v>5.9766000000000004</v>
      </c>
      <c r="D321" s="34">
        <v>2.5660999999999996</v>
      </c>
      <c r="E321" s="23">
        <v>20.279</v>
      </c>
      <c r="F321" s="23">
        <v>2.5141</v>
      </c>
      <c r="G321" s="23">
        <v>587.77200000000016</v>
      </c>
      <c r="H321" s="23">
        <v>1.0190999999999999</v>
      </c>
      <c r="I321" s="34">
        <v>6.4498499999999996</v>
      </c>
      <c r="J321" s="34">
        <v>1.3447499999999999</v>
      </c>
      <c r="K321" s="34">
        <v>1050.5805736984835</v>
      </c>
      <c r="L321" s="34">
        <v>3.3121</v>
      </c>
      <c r="M321" s="23">
        <v>0.3468</v>
      </c>
      <c r="N321" s="23">
        <v>2.5228999999999999</v>
      </c>
      <c r="O321" s="34">
        <v>13.428731000000001</v>
      </c>
      <c r="P321" s="34">
        <v>42.667516347915509</v>
      </c>
      <c r="Q321" s="23">
        <v>32.744900000000001</v>
      </c>
      <c r="R321" s="23">
        <v>1.1688E-2</v>
      </c>
      <c r="S321" s="23">
        <v>0.46379900000000002</v>
      </c>
      <c r="U321" s="1"/>
      <c r="V321" s="1"/>
      <c r="W321" s="1"/>
      <c r="X321" s="1"/>
      <c r="Y321" s="1"/>
      <c r="Z321" s="1"/>
      <c r="AA321" s="1"/>
      <c r="AB321" s="37"/>
      <c r="AC321" s="37"/>
      <c r="AD321" s="1"/>
      <c r="AE321" s="1"/>
    </row>
    <row r="322" spans="1:31" x14ac:dyDescent="0.3">
      <c r="A322" t="s">
        <v>824</v>
      </c>
      <c r="B322" t="s">
        <v>380</v>
      </c>
      <c r="C322" s="39">
        <v>13.1592</v>
      </c>
      <c r="D322" s="34">
        <v>4.7911999999999999</v>
      </c>
      <c r="E322" s="23">
        <v>17.295000000000002</v>
      </c>
      <c r="F322" s="23">
        <v>2.1987000000000001</v>
      </c>
      <c r="G322" s="23">
        <v>370.58499999999998</v>
      </c>
      <c r="H322" s="23">
        <v>-5.915</v>
      </c>
      <c r="I322" s="34">
        <v>3.9299999999999997</v>
      </c>
      <c r="J322" s="34">
        <v>0.98784999999999989</v>
      </c>
      <c r="K322" s="34">
        <v>316.0298289985725</v>
      </c>
      <c r="L322" s="34">
        <v>13.982900000000001</v>
      </c>
      <c r="M322" s="23">
        <v>0.32519999999999999</v>
      </c>
      <c r="N322" s="23">
        <v>3.2995000000000001</v>
      </c>
      <c r="O322" s="34">
        <v>15.776362000000001</v>
      </c>
      <c r="P322" s="34">
        <v>47.403923093605343</v>
      </c>
      <c r="Q322" s="23">
        <v>23.101400000000002</v>
      </c>
      <c r="R322" s="23">
        <v>1.0264000000000001E-2</v>
      </c>
      <c r="S322" s="23">
        <v>1.0195449999999999</v>
      </c>
      <c r="U322" s="1"/>
      <c r="V322" s="1"/>
      <c r="W322" s="1"/>
      <c r="X322" s="1"/>
      <c r="Y322" s="1"/>
      <c r="Z322" s="1"/>
      <c r="AA322" s="1"/>
      <c r="AB322" s="37"/>
      <c r="AC322" s="37"/>
      <c r="AD322" s="1"/>
      <c r="AE322" s="1"/>
    </row>
    <row r="323" spans="1:31" x14ac:dyDescent="0.3">
      <c r="A323" t="s">
        <v>825</v>
      </c>
      <c r="B323" t="s">
        <v>381</v>
      </c>
      <c r="C323" s="39">
        <v>8.5345999999999993</v>
      </c>
      <c r="D323" s="34">
        <v>3.4075000000000002</v>
      </c>
      <c r="E323" s="23">
        <v>16.590399999999999</v>
      </c>
      <c r="F323" s="23">
        <v>2.4762</v>
      </c>
      <c r="G323" s="23">
        <v>88.9375</v>
      </c>
      <c r="H323" s="23">
        <v>1.1782999999999999</v>
      </c>
      <c r="I323" s="34">
        <v>5.5052000000000003</v>
      </c>
      <c r="J323" s="34">
        <v>4.2508999999999997</v>
      </c>
      <c r="K323" s="34">
        <v>830.33366393390418</v>
      </c>
      <c r="L323" s="34">
        <v>3.9661</v>
      </c>
      <c r="M323" s="23">
        <v>0.35549999999999998</v>
      </c>
      <c r="N323" s="23">
        <v>2.5261999999999998</v>
      </c>
      <c r="O323" s="34">
        <v>6.5820809999999996</v>
      </c>
      <c r="P323" s="34">
        <v>37.839764003283747</v>
      </c>
      <c r="Q323" s="23">
        <v>15.3368</v>
      </c>
      <c r="R323" s="23">
        <v>4.4270000000000004E-3</v>
      </c>
      <c r="S323" s="23">
        <v>3.9496899999999999</v>
      </c>
      <c r="U323" s="1"/>
      <c r="V323" s="1"/>
      <c r="W323" s="1"/>
      <c r="X323" s="1"/>
      <c r="Y323" s="1"/>
      <c r="Z323" s="1"/>
      <c r="AA323" s="1"/>
      <c r="AB323" s="37"/>
      <c r="AC323" s="37"/>
      <c r="AD323" s="1"/>
      <c r="AE323" s="1"/>
    </row>
    <row r="324" spans="1:31" x14ac:dyDescent="0.3">
      <c r="A324" t="s">
        <v>826</v>
      </c>
      <c r="B324" t="s">
        <v>382</v>
      </c>
      <c r="C324" s="39">
        <v>5.5205000000000002</v>
      </c>
      <c r="D324" s="34">
        <v>1.7901000000000002</v>
      </c>
      <c r="E324" s="23">
        <v>17.795500000000001</v>
      </c>
      <c r="F324" s="23">
        <v>2.4306000000000001</v>
      </c>
      <c r="G324" s="23">
        <v>287.4016666666667</v>
      </c>
      <c r="H324" s="23">
        <v>-3.5935999999999999</v>
      </c>
      <c r="I324" s="34">
        <v>4.2608999999999995</v>
      </c>
      <c r="J324" s="34">
        <v>1.8294000000000001</v>
      </c>
      <c r="K324" s="34">
        <v>1196.8346027661746</v>
      </c>
      <c r="L324" s="34">
        <v>6.2469999999999999</v>
      </c>
      <c r="M324" s="23">
        <v>0.79169999999999996</v>
      </c>
      <c r="N324" s="23">
        <v>2.7845</v>
      </c>
      <c r="O324" s="34">
        <v>13.092101</v>
      </c>
      <c r="P324" s="34">
        <v>46.15207856914018</v>
      </c>
      <c r="Q324" s="23">
        <v>41.212800000000001</v>
      </c>
      <c r="R324" s="23">
        <v>6.0080000000000003E-3</v>
      </c>
      <c r="S324" s="23">
        <v>0.62690800000000002</v>
      </c>
      <c r="U324" s="1"/>
      <c r="V324" s="1"/>
      <c r="W324" s="1"/>
      <c r="X324" s="1"/>
      <c r="Y324" s="1"/>
      <c r="Z324" s="1"/>
      <c r="AA324" s="1"/>
      <c r="AB324" s="37"/>
      <c r="AC324" s="37"/>
      <c r="AD324" s="1"/>
      <c r="AE324" s="1"/>
    </row>
    <row r="325" spans="1:31" x14ac:dyDescent="0.3">
      <c r="A325" t="s">
        <v>827</v>
      </c>
      <c r="B325" t="s">
        <v>383</v>
      </c>
      <c r="C325" s="39">
        <v>11.3329</v>
      </c>
      <c r="D325" s="34">
        <v>4.4261999999999997</v>
      </c>
      <c r="E325" s="23">
        <v>18.9481</v>
      </c>
      <c r="F325" s="23">
        <v>2.077</v>
      </c>
      <c r="G325" s="23">
        <v>138.17500000000001</v>
      </c>
      <c r="H325" s="23">
        <v>-4.3470000000000004</v>
      </c>
      <c r="I325" s="34">
        <v>4.776452600827966</v>
      </c>
      <c r="J325" s="34">
        <v>2.618096369062251</v>
      </c>
      <c r="K325" s="34">
        <v>0</v>
      </c>
      <c r="L325" s="34">
        <v>14.578200000000001</v>
      </c>
      <c r="M325" s="23">
        <v>0.34260000000000002</v>
      </c>
      <c r="N325" s="23">
        <v>2.5072000000000001</v>
      </c>
      <c r="O325" s="34">
        <v>14.538213000000001</v>
      </c>
      <c r="P325" s="34">
        <v>41.924909394470014</v>
      </c>
      <c r="Q325" s="23">
        <v>25.728100000000001</v>
      </c>
      <c r="R325" s="23">
        <v>1.513E-3</v>
      </c>
      <c r="S325" s="23">
        <v>2.303299</v>
      </c>
      <c r="U325" s="1"/>
      <c r="V325" s="1"/>
      <c r="W325" s="1"/>
      <c r="X325" s="1"/>
      <c r="Y325" s="1"/>
      <c r="Z325" s="1"/>
      <c r="AA325" s="1"/>
      <c r="AB325" s="37"/>
      <c r="AC325" s="37"/>
      <c r="AD325" s="1"/>
      <c r="AE325" s="1"/>
    </row>
    <row r="326" spans="1:31" x14ac:dyDescent="0.3">
      <c r="A326" t="s">
        <v>828</v>
      </c>
      <c r="B326" t="s">
        <v>384</v>
      </c>
      <c r="C326" s="39">
        <v>13.025700000000001</v>
      </c>
      <c r="D326" s="34">
        <v>4.9369000000000005</v>
      </c>
      <c r="E326" s="23">
        <v>16.730599999999999</v>
      </c>
      <c r="F326" s="23">
        <v>1.9528000000000001</v>
      </c>
      <c r="G326" s="23">
        <v>193.17</v>
      </c>
      <c r="H326" s="23">
        <v>2.7765</v>
      </c>
      <c r="I326" s="34">
        <v>4.776452600827966</v>
      </c>
      <c r="J326" s="34">
        <v>2.618096369062251</v>
      </c>
      <c r="K326" s="34">
        <v>0</v>
      </c>
      <c r="L326" s="34">
        <v>1.8388</v>
      </c>
      <c r="M326" s="23">
        <v>0.60709999999999997</v>
      </c>
      <c r="N326" s="23">
        <v>2.7347999999999999</v>
      </c>
      <c r="O326" s="34">
        <v>22.805401</v>
      </c>
      <c r="P326" s="34">
        <v>40.309139028098429</v>
      </c>
      <c r="Q326" s="23">
        <v>25.0307</v>
      </c>
      <c r="R326" s="23">
        <v>0</v>
      </c>
      <c r="S326" s="23">
        <v>1.3404750000000001</v>
      </c>
      <c r="U326" s="1"/>
      <c r="V326" s="1"/>
      <c r="W326" s="1"/>
      <c r="X326" s="1"/>
      <c r="Y326" s="1"/>
      <c r="Z326" s="1"/>
      <c r="AA326" s="1"/>
      <c r="AB326" s="37"/>
      <c r="AC326" s="37"/>
      <c r="AD326" s="1"/>
      <c r="AE326" s="1"/>
    </row>
    <row r="327" spans="1:31" x14ac:dyDescent="0.3">
      <c r="A327" t="s">
        <v>829</v>
      </c>
      <c r="B327" t="s">
        <v>385</v>
      </c>
      <c r="C327" s="39">
        <v>6.2972999999999999</v>
      </c>
      <c r="D327" s="34">
        <v>2.5249999999999999</v>
      </c>
      <c r="E327" s="23">
        <v>19.796500000000002</v>
      </c>
      <c r="F327" s="23">
        <v>2.4281999999999999</v>
      </c>
      <c r="G327" s="23">
        <v>313.7</v>
      </c>
      <c r="H327" s="23">
        <v>-8.4268999999999998</v>
      </c>
      <c r="I327" s="34">
        <v>6.9329999999999998</v>
      </c>
      <c r="J327" s="34">
        <v>2.0064000000000002</v>
      </c>
      <c r="K327" s="34">
        <v>435.01046121350078</v>
      </c>
      <c r="L327" s="34">
        <v>3.6368</v>
      </c>
      <c r="M327" s="23">
        <v>0.33850000000000002</v>
      </c>
      <c r="N327" s="23">
        <v>3.5137999999999998</v>
      </c>
      <c r="O327" s="34">
        <v>10.104542</v>
      </c>
      <c r="P327" s="34">
        <v>64.233316291954495</v>
      </c>
      <c r="Q327" s="23">
        <v>37.799300000000002</v>
      </c>
      <c r="R327" s="23">
        <v>0.17618700000000001</v>
      </c>
      <c r="S327" s="23">
        <v>2.9980349999999998</v>
      </c>
      <c r="U327" s="1"/>
      <c r="V327" s="1"/>
      <c r="W327" s="1"/>
      <c r="X327" s="1"/>
      <c r="Y327" s="1"/>
      <c r="Z327" s="1"/>
      <c r="AA327" s="1"/>
      <c r="AB327" s="37"/>
      <c r="AC327" s="37"/>
      <c r="AD327" s="1"/>
      <c r="AE327" s="1"/>
    </row>
    <row r="328" spans="1:31" x14ac:dyDescent="0.3">
      <c r="A328" t="s">
        <v>830</v>
      </c>
      <c r="B328" t="s">
        <v>386</v>
      </c>
      <c r="C328" s="39">
        <v>6.0311000000000003</v>
      </c>
      <c r="D328" s="34">
        <v>2.5922999999999998</v>
      </c>
      <c r="E328" s="23">
        <v>15.4757</v>
      </c>
      <c r="F328" s="23">
        <v>1.9472</v>
      </c>
      <c r="G328" s="23">
        <v>555.56500000000005</v>
      </c>
      <c r="H328" s="23">
        <v>4.4583000000000004</v>
      </c>
      <c r="I328" s="34">
        <v>6.9923000000000002</v>
      </c>
      <c r="J328" s="34">
        <v>2.1493500000000001</v>
      </c>
      <c r="K328" s="34">
        <v>2519.0191923111361</v>
      </c>
      <c r="L328" s="34">
        <v>4.4448999999999996</v>
      </c>
      <c r="M328" s="23">
        <v>0.75390000000000001</v>
      </c>
      <c r="N328" s="23">
        <v>3.0251000000000001</v>
      </c>
      <c r="O328" s="34">
        <v>13.290213</v>
      </c>
      <c r="P328" s="34">
        <v>49.743850815590719</v>
      </c>
      <c r="Q328" s="23">
        <v>42.696899999999999</v>
      </c>
      <c r="R328" s="23">
        <v>1.0096000000000001E-2</v>
      </c>
      <c r="S328" s="23">
        <v>0.89233200000000001</v>
      </c>
      <c r="U328" s="1"/>
      <c r="V328" s="1"/>
      <c r="W328" s="1"/>
      <c r="X328" s="1"/>
      <c r="Y328" s="1"/>
      <c r="Z328" s="1"/>
      <c r="AA328" s="1"/>
      <c r="AB328" s="37"/>
      <c r="AC328" s="37"/>
      <c r="AD328" s="1"/>
      <c r="AE328" s="1"/>
    </row>
    <row r="329" spans="1:31" x14ac:dyDescent="0.3">
      <c r="A329" t="s">
        <v>831</v>
      </c>
      <c r="B329" t="s">
        <v>387</v>
      </c>
      <c r="C329" s="39">
        <v>6.8863000000000003</v>
      </c>
      <c r="D329" s="34">
        <v>2.5027000000000004</v>
      </c>
      <c r="E329" s="23">
        <v>16.176400000000001</v>
      </c>
      <c r="F329" s="23">
        <v>1.9389000000000001</v>
      </c>
      <c r="G329" s="23">
        <v>205.19499999999999</v>
      </c>
      <c r="H329" s="23">
        <v>10.1068</v>
      </c>
      <c r="I329" s="34">
        <v>5.3190999999999997</v>
      </c>
      <c r="J329" s="34">
        <v>1.3593999999999999</v>
      </c>
      <c r="K329" s="34">
        <v>0</v>
      </c>
      <c r="L329" s="34">
        <v>1.9570000000000001</v>
      </c>
      <c r="M329" s="23">
        <v>0.81910000000000005</v>
      </c>
      <c r="N329" s="23">
        <v>2.6791999999999998</v>
      </c>
      <c r="O329" s="34">
        <v>14.534108</v>
      </c>
      <c r="P329" s="34">
        <v>59.813790901299093</v>
      </c>
      <c r="Q329" s="23">
        <v>27.650099999999998</v>
      </c>
      <c r="R329" s="23">
        <v>0</v>
      </c>
      <c r="S329" s="23">
        <v>4.8811720000000003</v>
      </c>
      <c r="U329" s="1"/>
      <c r="V329" s="1"/>
      <c r="W329" s="1"/>
      <c r="X329" s="1"/>
      <c r="Y329" s="1"/>
      <c r="Z329" s="1"/>
      <c r="AA329" s="1"/>
      <c r="AB329" s="37"/>
      <c r="AC329" s="37"/>
      <c r="AD329" s="1"/>
      <c r="AE329" s="1"/>
    </row>
    <row r="330" spans="1:31" x14ac:dyDescent="0.3">
      <c r="A330" t="s">
        <v>832</v>
      </c>
      <c r="B330" t="s">
        <v>388</v>
      </c>
      <c r="C330" s="39">
        <v>9.7355</v>
      </c>
      <c r="D330" s="34">
        <v>2.7942999999999998</v>
      </c>
      <c r="E330" s="23">
        <v>19.279199999999999</v>
      </c>
      <c r="F330" s="23">
        <v>2.6091000000000002</v>
      </c>
      <c r="G330" s="23">
        <v>238.14</v>
      </c>
      <c r="H330" s="23">
        <v>-7.2225999999999999</v>
      </c>
      <c r="I330" s="34">
        <v>2.9375499999999999</v>
      </c>
      <c r="J330" s="34">
        <v>0.5605</v>
      </c>
      <c r="K330" s="34">
        <v>668.90461215932908</v>
      </c>
      <c r="L330" s="34">
        <v>14.7445</v>
      </c>
      <c r="M330" s="23">
        <v>0.43580000000000002</v>
      </c>
      <c r="N330" s="23">
        <v>2.4744999999999999</v>
      </c>
      <c r="O330" s="34">
        <v>16.688167</v>
      </c>
      <c r="P330" s="34">
        <v>45.08973967866585</v>
      </c>
      <c r="Q330" s="23">
        <v>27.3828</v>
      </c>
      <c r="R330" s="23">
        <v>9.9999999999999995E-7</v>
      </c>
      <c r="S330" s="23">
        <v>1.053917</v>
      </c>
      <c r="U330" s="1"/>
      <c r="V330" s="1"/>
      <c r="W330" s="1"/>
      <c r="X330" s="1"/>
      <c r="Y330" s="1"/>
      <c r="Z330" s="1"/>
      <c r="AA330" s="1"/>
      <c r="AB330" s="37"/>
      <c r="AC330" s="37"/>
      <c r="AD330" s="1"/>
      <c r="AE330" s="1"/>
    </row>
    <row r="331" spans="1:31" x14ac:dyDescent="0.3">
      <c r="A331" t="s">
        <v>833</v>
      </c>
      <c r="B331" t="s">
        <v>389</v>
      </c>
      <c r="C331" s="39">
        <v>5.7473000000000001</v>
      </c>
      <c r="D331" s="34">
        <v>2.0608000000000004</v>
      </c>
      <c r="E331" s="23">
        <v>13.495200000000001</v>
      </c>
      <c r="F331" s="23">
        <v>1.8874</v>
      </c>
      <c r="G331" s="23">
        <v>769.78499999999997</v>
      </c>
      <c r="H331" s="23">
        <v>-11.864800000000001</v>
      </c>
      <c r="I331" s="34">
        <v>4.7464499999999994</v>
      </c>
      <c r="J331" s="34">
        <v>4.0239500000000001</v>
      </c>
      <c r="K331" s="34">
        <v>3517.9962853414049</v>
      </c>
      <c r="L331" s="34">
        <v>9.0040999999999993</v>
      </c>
      <c r="M331" s="23">
        <v>0.92879999999999996</v>
      </c>
      <c r="N331" s="23">
        <v>1.6472</v>
      </c>
      <c r="O331" s="34">
        <v>7.192056</v>
      </c>
      <c r="P331" s="34">
        <v>40.941279143457848</v>
      </c>
      <c r="Q331" s="23">
        <v>55.119100000000003</v>
      </c>
      <c r="R331" s="23">
        <v>2.8440000000000002E-3</v>
      </c>
      <c r="S331" s="23">
        <v>0.285273</v>
      </c>
      <c r="U331" s="1"/>
      <c r="V331" s="1"/>
      <c r="W331" s="1"/>
      <c r="X331" s="1"/>
      <c r="Y331" s="1"/>
      <c r="Z331" s="1"/>
      <c r="AA331" s="1"/>
      <c r="AB331" s="37"/>
      <c r="AC331" s="37"/>
      <c r="AD331" s="1"/>
      <c r="AE331" s="1"/>
    </row>
    <row r="332" spans="1:31" x14ac:dyDescent="0.3">
      <c r="A332" t="s">
        <v>834</v>
      </c>
      <c r="B332" t="s">
        <v>390</v>
      </c>
      <c r="C332" s="39">
        <v>11.343999999999999</v>
      </c>
      <c r="D332" s="34">
        <v>4.8562000000000003</v>
      </c>
      <c r="E332" s="23">
        <v>13.6424</v>
      </c>
      <c r="F332" s="23">
        <v>1.9417</v>
      </c>
      <c r="G332" s="23">
        <v>132.31</v>
      </c>
      <c r="H332" s="23">
        <v>-8.1668000000000003</v>
      </c>
      <c r="I332" s="34">
        <v>4.6379000000000001</v>
      </c>
      <c r="J332" s="34">
        <v>1.3100999999999998</v>
      </c>
      <c r="K332" s="34">
        <v>428.85347364747906</v>
      </c>
      <c r="L332" s="34">
        <v>3.5110000000000001</v>
      </c>
      <c r="M332" s="23">
        <v>0.58479999999999999</v>
      </c>
      <c r="N332" s="23">
        <v>5.05</v>
      </c>
      <c r="O332" s="34">
        <v>13.357011999999999</v>
      </c>
      <c r="P332" s="34">
        <v>59.202707087563155</v>
      </c>
      <c r="Q332" s="23">
        <v>24.039400000000001</v>
      </c>
      <c r="R332" s="23">
        <v>0.13069800000000001</v>
      </c>
      <c r="S332" s="23">
        <v>23.156789</v>
      </c>
      <c r="U332" s="1"/>
      <c r="V332" s="1"/>
      <c r="W332" s="1"/>
      <c r="X332" s="1"/>
      <c r="Y332" s="1"/>
      <c r="Z332" s="1"/>
      <c r="AA332" s="1"/>
      <c r="AB332" s="37"/>
      <c r="AC332" s="37"/>
      <c r="AD332" s="1"/>
      <c r="AE332" s="1"/>
    </row>
    <row r="333" spans="1:31" x14ac:dyDescent="0.3">
      <c r="A333" t="s">
        <v>835</v>
      </c>
      <c r="B333" t="s">
        <v>391</v>
      </c>
      <c r="C333" s="39">
        <v>8.9514999999999993</v>
      </c>
      <c r="D333" s="34">
        <v>3.8096000000000005</v>
      </c>
      <c r="E333" s="23">
        <v>14.0814</v>
      </c>
      <c r="F333" s="23">
        <v>1.9260999999999999</v>
      </c>
      <c r="G333" s="23">
        <v>793.59</v>
      </c>
      <c r="H333" s="23">
        <v>-3.2440000000000002</v>
      </c>
      <c r="I333" s="34">
        <v>6.2738499999999995</v>
      </c>
      <c r="J333" s="34">
        <v>2.6680000000000001</v>
      </c>
      <c r="K333" s="34">
        <v>3643.061299936232</v>
      </c>
      <c r="L333" s="34">
        <v>7.3906999999999998</v>
      </c>
      <c r="M333" s="23">
        <v>1.4277</v>
      </c>
      <c r="N333" s="23">
        <v>3.4994000000000001</v>
      </c>
      <c r="O333" s="34">
        <v>11.388030000000001</v>
      </c>
      <c r="P333" s="34">
        <v>50.081666558525562</v>
      </c>
      <c r="Q333" s="23">
        <v>46.305500000000002</v>
      </c>
      <c r="R333" s="23">
        <v>2.9337999999999999E-2</v>
      </c>
      <c r="S333" s="23">
        <v>0.51374299999999995</v>
      </c>
      <c r="U333" s="1"/>
      <c r="V333" s="1"/>
      <c r="W333" s="1"/>
      <c r="X333" s="1"/>
      <c r="Y333" s="1"/>
      <c r="Z333" s="1"/>
      <c r="AA333" s="1"/>
      <c r="AB333" s="37"/>
      <c r="AC333" s="37"/>
      <c r="AD333" s="1"/>
      <c r="AE333" s="1"/>
    </row>
    <row r="334" spans="1:31" x14ac:dyDescent="0.3">
      <c r="A334" t="s">
        <v>836</v>
      </c>
      <c r="B334" t="s">
        <v>392</v>
      </c>
      <c r="C334" s="39">
        <v>20.1266</v>
      </c>
      <c r="D334" s="34">
        <v>8.6970999999999989</v>
      </c>
      <c r="E334" s="23">
        <v>15.555899999999999</v>
      </c>
      <c r="F334" s="23">
        <v>2.0337999999999998</v>
      </c>
      <c r="G334" s="23">
        <v>39.889999999999993</v>
      </c>
      <c r="H334" s="23">
        <v>1.1127</v>
      </c>
      <c r="I334" s="34">
        <v>4.776452600827966</v>
      </c>
      <c r="J334" s="34">
        <v>2.618096369062251</v>
      </c>
      <c r="K334" s="34">
        <v>461.95420638036603</v>
      </c>
      <c r="L334" s="34">
        <v>5.4748000000000001</v>
      </c>
      <c r="M334" s="23">
        <v>0.41320000000000001</v>
      </c>
      <c r="N334" s="23">
        <v>3.0127000000000002</v>
      </c>
      <c r="O334" s="34">
        <v>16.245963</v>
      </c>
      <c r="P334" s="34">
        <v>54.247310492186138</v>
      </c>
      <c r="Q334" s="23">
        <v>20.991700000000002</v>
      </c>
      <c r="R334" s="23">
        <v>14.899689</v>
      </c>
      <c r="S334" s="23">
        <v>1.147035</v>
      </c>
      <c r="U334" s="1"/>
      <c r="V334" s="1"/>
      <c r="W334" s="1"/>
      <c r="X334" s="1"/>
      <c r="Y334" s="1"/>
      <c r="Z334" s="1"/>
      <c r="AA334" s="1"/>
      <c r="AB334" s="37"/>
      <c r="AC334" s="37"/>
      <c r="AD334" s="1"/>
      <c r="AE334" s="1"/>
    </row>
    <row r="335" spans="1:31" x14ac:dyDescent="0.3">
      <c r="A335" t="s">
        <v>837</v>
      </c>
      <c r="B335" t="s">
        <v>393</v>
      </c>
      <c r="C335" s="39">
        <v>18.533799999999999</v>
      </c>
      <c r="D335" s="34">
        <v>5.3438000000000017</v>
      </c>
      <c r="E335" s="23">
        <v>24.084499999999998</v>
      </c>
      <c r="F335" s="23">
        <v>2.4106999999999998</v>
      </c>
      <c r="G335" s="23">
        <v>179.66749999999999</v>
      </c>
      <c r="H335" s="23">
        <v>14.8415</v>
      </c>
      <c r="I335" s="34">
        <v>5.6254</v>
      </c>
      <c r="J335" s="34">
        <v>0.6381</v>
      </c>
      <c r="K335" s="34">
        <v>157.06414230972806</v>
      </c>
      <c r="L335" s="34">
        <v>2.2547999999999999</v>
      </c>
      <c r="M335" s="23">
        <v>0.50029999999999997</v>
      </c>
      <c r="N335" s="23">
        <v>5.2142999999999997</v>
      </c>
      <c r="O335" s="34">
        <v>12.774547</v>
      </c>
      <c r="P335" s="34">
        <v>60.243073601727104</v>
      </c>
      <c r="Q335" s="23">
        <v>39.180300000000003</v>
      </c>
      <c r="R335" s="23">
        <v>1.9000000000000001E-5</v>
      </c>
      <c r="S335" s="23">
        <v>3.1472889999999998</v>
      </c>
      <c r="U335" s="1"/>
      <c r="V335" s="1"/>
      <c r="W335" s="1"/>
      <c r="X335" s="1"/>
      <c r="Y335" s="1"/>
      <c r="Z335" s="1"/>
      <c r="AA335" s="1"/>
      <c r="AB335" s="37"/>
      <c r="AC335" s="37"/>
      <c r="AD335" s="1"/>
      <c r="AE335" s="1"/>
    </row>
    <row r="336" spans="1:31" x14ac:dyDescent="0.3">
      <c r="A336" t="s">
        <v>838</v>
      </c>
      <c r="B336" t="s">
        <v>394</v>
      </c>
      <c r="C336" s="39">
        <v>13.8119</v>
      </c>
      <c r="D336" s="34">
        <v>5.8824000000000005</v>
      </c>
      <c r="E336" s="23">
        <v>15.358499999999999</v>
      </c>
      <c r="F336" s="23">
        <v>2.3755999999999999</v>
      </c>
      <c r="G336" s="23">
        <v>163.25</v>
      </c>
      <c r="H336" s="23">
        <v>-4.8387000000000002</v>
      </c>
      <c r="I336" s="34">
        <v>6.5085499999999996</v>
      </c>
      <c r="J336" s="34">
        <v>2.0438499999999999</v>
      </c>
      <c r="K336" s="34">
        <v>955.71600373549643</v>
      </c>
      <c r="L336" s="34">
        <v>4.1914999999999996</v>
      </c>
      <c r="M336" s="23">
        <v>0.41289999999999999</v>
      </c>
      <c r="N336" s="23">
        <v>3.9502999999999999</v>
      </c>
      <c r="O336" s="34">
        <v>12.543612</v>
      </c>
      <c r="P336" s="34">
        <v>62.610962858076455</v>
      </c>
      <c r="Q336" s="23">
        <v>38.551699999999997</v>
      </c>
      <c r="R336" s="23">
        <v>1.974243</v>
      </c>
      <c r="S336" s="23">
        <v>7.6195909999999998</v>
      </c>
      <c r="U336" s="1"/>
      <c r="V336" s="1"/>
      <c r="W336" s="1"/>
      <c r="X336" s="1"/>
      <c r="Y336" s="1"/>
      <c r="Z336" s="1"/>
      <c r="AA336" s="1"/>
      <c r="AB336" s="37"/>
      <c r="AC336" s="37"/>
      <c r="AD336" s="1"/>
      <c r="AE336" s="1"/>
    </row>
    <row r="337" spans="1:31" x14ac:dyDescent="0.3">
      <c r="A337" t="s">
        <v>839</v>
      </c>
      <c r="B337" t="s">
        <v>395</v>
      </c>
      <c r="C337" s="39">
        <v>0</v>
      </c>
      <c r="D337" s="34">
        <v>-2.7300000000000001E-2</v>
      </c>
      <c r="E337" s="23">
        <v>21.475000000000001</v>
      </c>
      <c r="F337" s="23">
        <v>2.4992999999999999</v>
      </c>
      <c r="G337" s="23">
        <v>73.180000000000007</v>
      </c>
      <c r="H337" s="23">
        <v>28.059000000000001</v>
      </c>
      <c r="I337" s="34">
        <v>4.776452600827966</v>
      </c>
      <c r="J337" s="34">
        <v>2.618096369062251</v>
      </c>
      <c r="K337" s="34">
        <v>716.71520093185791</v>
      </c>
      <c r="L337" s="34">
        <v>0.90129999999999999</v>
      </c>
      <c r="M337" s="23">
        <v>0.46110000000000001</v>
      </c>
      <c r="N337" s="23">
        <v>4.7606999999999999</v>
      </c>
      <c r="O337" s="34">
        <v>9.3957320000000006</v>
      </c>
      <c r="P337" s="34">
        <v>65.720808871493801</v>
      </c>
      <c r="Q337" s="23">
        <v>32.469099999999997</v>
      </c>
      <c r="R337" s="23">
        <v>0.140625</v>
      </c>
      <c r="S337" s="23">
        <v>0.48758899999999999</v>
      </c>
      <c r="U337" s="1"/>
      <c r="V337" s="1"/>
      <c r="W337" s="1"/>
      <c r="X337" s="1"/>
      <c r="Y337" s="1"/>
      <c r="Z337" s="1"/>
      <c r="AA337" s="1"/>
      <c r="AB337" s="37"/>
      <c r="AC337" s="37"/>
      <c r="AD337" s="1"/>
      <c r="AE337" s="1"/>
    </row>
    <row r="338" spans="1:31" x14ac:dyDescent="0.3">
      <c r="A338" t="s">
        <v>840</v>
      </c>
      <c r="B338" t="s">
        <v>396</v>
      </c>
      <c r="C338" s="39">
        <v>15.934799999999999</v>
      </c>
      <c r="D338" s="34">
        <v>6.8952000000000009</v>
      </c>
      <c r="E338" s="23">
        <v>14.315</v>
      </c>
      <c r="F338" s="23">
        <v>1.5958000000000001</v>
      </c>
      <c r="G338" s="23">
        <v>301.40333333333336</v>
      </c>
      <c r="H338" s="23">
        <v>2.4034</v>
      </c>
      <c r="I338" s="34">
        <v>3.6764000000000001</v>
      </c>
      <c r="J338" s="34">
        <v>1.3211499999999998</v>
      </c>
      <c r="K338" s="34">
        <v>3483.1345283881137</v>
      </c>
      <c r="L338" s="34">
        <v>22.4603</v>
      </c>
      <c r="M338" s="23">
        <v>0.65280000000000005</v>
      </c>
      <c r="N338" s="23">
        <v>4.2093999999999996</v>
      </c>
      <c r="O338" s="34">
        <v>11.632618000000001</v>
      </c>
      <c r="P338" s="34">
        <v>46.140643844512482</v>
      </c>
      <c r="Q338" s="23">
        <v>31.979900000000001</v>
      </c>
      <c r="R338" s="23">
        <v>0</v>
      </c>
      <c r="S338" s="23">
        <v>0.222636</v>
      </c>
      <c r="U338" s="1"/>
      <c r="V338" s="1"/>
      <c r="W338" s="1"/>
      <c r="X338" s="1"/>
      <c r="Y338" s="1"/>
      <c r="Z338" s="1"/>
      <c r="AA338" s="1"/>
      <c r="AB338" s="37"/>
      <c r="AC338" s="37"/>
      <c r="AD338" s="1"/>
      <c r="AE338" s="1"/>
    </row>
    <row r="339" spans="1:31" x14ac:dyDescent="0.3">
      <c r="A339" t="s">
        <v>841</v>
      </c>
      <c r="B339" t="s">
        <v>397</v>
      </c>
      <c r="C339" s="39">
        <v>4.2164999999999999</v>
      </c>
      <c r="D339" s="34">
        <v>1.6099000000000001</v>
      </c>
      <c r="E339" s="23">
        <v>16.479299999999999</v>
      </c>
      <c r="F339" s="23">
        <v>1.8656999999999999</v>
      </c>
      <c r="G339" s="23">
        <v>613.73</v>
      </c>
      <c r="H339" s="23">
        <v>-6.7850000000000001</v>
      </c>
      <c r="I339" s="34">
        <v>7.0297999999999998</v>
      </c>
      <c r="J339" s="34">
        <v>2.32165</v>
      </c>
      <c r="K339" s="34">
        <v>0</v>
      </c>
      <c r="L339" s="34">
        <v>4.5444000000000004</v>
      </c>
      <c r="M339" s="23">
        <v>0.40970000000000001</v>
      </c>
      <c r="N339" s="23">
        <v>3.5901000000000001</v>
      </c>
      <c r="O339" s="34">
        <v>12.278225000000001</v>
      </c>
      <c r="P339" s="34">
        <v>70.142356520288047</v>
      </c>
      <c r="Q339" s="23">
        <v>34.030500000000004</v>
      </c>
      <c r="R339" s="23">
        <v>2.9552999999999999E-2</v>
      </c>
      <c r="S339" s="23">
        <v>5.127548</v>
      </c>
      <c r="U339" s="1"/>
      <c r="V339" s="1"/>
      <c r="W339" s="1"/>
      <c r="X339" s="1"/>
      <c r="Y339" s="1"/>
      <c r="Z339" s="1"/>
      <c r="AA339" s="1"/>
      <c r="AB339" s="37"/>
      <c r="AC339" s="37"/>
      <c r="AD339" s="1"/>
      <c r="AE339" s="1"/>
    </row>
    <row r="340" spans="1:31" x14ac:dyDescent="0.3">
      <c r="A340" t="s">
        <v>842</v>
      </c>
      <c r="B340" t="s">
        <v>398</v>
      </c>
      <c r="C340" s="39">
        <v>16.308199999999999</v>
      </c>
      <c r="D340" s="34">
        <v>7.1723999999999997</v>
      </c>
      <c r="E340" s="23">
        <v>10.795299999999999</v>
      </c>
      <c r="F340" s="23">
        <v>1.1711</v>
      </c>
      <c r="G340" s="23">
        <v>786.875</v>
      </c>
      <c r="H340" s="23">
        <v>8.6999999999999994E-2</v>
      </c>
      <c r="I340" s="34">
        <v>6.3340999999999994</v>
      </c>
      <c r="J340" s="34">
        <v>3.0061499999999999</v>
      </c>
      <c r="K340" s="34">
        <v>10001.087898964452</v>
      </c>
      <c r="L340" s="34">
        <v>9.2396999999999991</v>
      </c>
      <c r="M340" s="23">
        <v>0.83740000000000003</v>
      </c>
      <c r="N340" s="23">
        <v>2.1913999999999998</v>
      </c>
      <c r="O340" s="34">
        <v>8.7522179999999992</v>
      </c>
      <c r="P340" s="34">
        <v>43.131762713182361</v>
      </c>
      <c r="Q340" s="23">
        <v>43.371299999999998</v>
      </c>
      <c r="R340" s="23">
        <v>0.12631400000000001</v>
      </c>
      <c r="S340" s="23">
        <v>0.25013299999999999</v>
      </c>
      <c r="U340" s="1"/>
      <c r="V340" s="1"/>
      <c r="W340" s="1"/>
      <c r="X340" s="1"/>
      <c r="Y340" s="1"/>
      <c r="Z340" s="1"/>
      <c r="AA340" s="1"/>
      <c r="AB340" s="37"/>
      <c r="AC340" s="37"/>
      <c r="AD340" s="1"/>
      <c r="AE340" s="1"/>
    </row>
    <row r="341" spans="1:31" x14ac:dyDescent="0.3">
      <c r="A341" t="s">
        <v>843</v>
      </c>
      <c r="B341" t="s">
        <v>399</v>
      </c>
      <c r="C341" s="39">
        <v>18.054400000000001</v>
      </c>
      <c r="D341" s="34">
        <v>8.4560999999999993</v>
      </c>
      <c r="E341" s="23">
        <v>13.0883</v>
      </c>
      <c r="F341" s="23">
        <v>1.5091000000000001</v>
      </c>
      <c r="G341" s="23">
        <v>296.875</v>
      </c>
      <c r="H341" s="23">
        <v>9.0934000000000008</v>
      </c>
      <c r="I341" s="34">
        <v>4.3799000000000001</v>
      </c>
      <c r="J341" s="34">
        <v>1.65985</v>
      </c>
      <c r="K341" s="34">
        <v>1923.8910801910695</v>
      </c>
      <c r="L341" s="34">
        <v>7.3014000000000001</v>
      </c>
      <c r="M341" s="23">
        <v>0.45629999999999998</v>
      </c>
      <c r="N341" s="23">
        <v>3.4601999999999999</v>
      </c>
      <c r="O341" s="34">
        <v>15.406859000000001</v>
      </c>
      <c r="P341" s="34">
        <v>42.149589374594875</v>
      </c>
      <c r="Q341" s="23">
        <v>36.426499999999997</v>
      </c>
      <c r="R341" s="23">
        <v>5.5988329999999999</v>
      </c>
      <c r="S341" s="23">
        <v>0.54206299999999996</v>
      </c>
      <c r="U341" s="1"/>
      <c r="V341" s="1"/>
      <c r="W341" s="1"/>
      <c r="X341" s="1"/>
      <c r="Y341" s="1"/>
      <c r="Z341" s="1"/>
      <c r="AA341" s="1"/>
      <c r="AB341" s="37"/>
      <c r="AC341" s="37"/>
      <c r="AD341" s="1"/>
      <c r="AE341" s="1"/>
    </row>
    <row r="342" spans="1:31" x14ac:dyDescent="0.3">
      <c r="A342" t="s">
        <v>844</v>
      </c>
      <c r="B342" t="s">
        <v>400</v>
      </c>
      <c r="C342" s="39">
        <v>12.0221</v>
      </c>
      <c r="D342" s="34">
        <v>4.6684999999999999</v>
      </c>
      <c r="E342" s="23">
        <v>35.472200000000001</v>
      </c>
      <c r="F342" s="23">
        <v>5.2423999999999999</v>
      </c>
      <c r="G342" s="23">
        <v>104.49</v>
      </c>
      <c r="H342" s="23">
        <v>13.4657</v>
      </c>
      <c r="I342" s="34">
        <v>4.776452600827966</v>
      </c>
      <c r="J342" s="34">
        <v>2.618096369062251</v>
      </c>
      <c r="K342" s="34">
        <v>0</v>
      </c>
      <c r="L342" s="34">
        <v>0.44259999999999999</v>
      </c>
      <c r="M342" s="23">
        <v>0.34</v>
      </c>
      <c r="N342" s="23">
        <v>3.6787000000000001</v>
      </c>
      <c r="O342" s="34">
        <v>22.401577</v>
      </c>
      <c r="P342" s="34">
        <v>56.746167784906213</v>
      </c>
      <c r="Q342" s="23">
        <v>24.490300000000001</v>
      </c>
      <c r="R342" s="23">
        <v>4.8522000000000003E-2</v>
      </c>
      <c r="S342" s="23">
        <v>7.3976259999999998</v>
      </c>
      <c r="U342" s="1"/>
      <c r="V342" s="1"/>
      <c r="W342" s="1"/>
      <c r="X342" s="1"/>
      <c r="Y342" s="1"/>
      <c r="Z342" s="1"/>
      <c r="AA342" s="1"/>
      <c r="AB342" s="37"/>
      <c r="AC342" s="37"/>
      <c r="AD342" s="1"/>
      <c r="AE342" s="1"/>
    </row>
    <row r="343" spans="1:31" x14ac:dyDescent="0.3">
      <c r="A343" t="s">
        <v>845</v>
      </c>
      <c r="B343" t="s">
        <v>401</v>
      </c>
      <c r="C343" s="39">
        <v>3.9704999999999999</v>
      </c>
      <c r="D343" s="34">
        <v>1.4467999999999999</v>
      </c>
      <c r="E343" s="23">
        <v>24.362200000000001</v>
      </c>
      <c r="F343" s="23">
        <v>2.1795</v>
      </c>
      <c r="G343" s="23">
        <v>78.75</v>
      </c>
      <c r="H343" s="23">
        <v>1.5425</v>
      </c>
      <c r="I343" s="34">
        <v>9.0206605754919806</v>
      </c>
      <c r="J343" s="34">
        <v>0.69919411439998336</v>
      </c>
      <c r="K343" s="34">
        <v>771.62525990296945</v>
      </c>
      <c r="L343" s="34">
        <v>0.44369999999999998</v>
      </c>
      <c r="M343" s="23">
        <v>1.2287999999999999</v>
      </c>
      <c r="N343" s="23">
        <v>6.6917999999999997</v>
      </c>
      <c r="O343" s="34">
        <v>11.457876000000001</v>
      </c>
      <c r="P343" s="34">
        <v>63.556232306768464</v>
      </c>
      <c r="Q343" s="23">
        <v>33.811500000000002</v>
      </c>
      <c r="R343" s="23">
        <v>1.9267639999999999</v>
      </c>
      <c r="S343" s="23">
        <v>0.78068700000000002</v>
      </c>
      <c r="U343" s="1"/>
      <c r="V343" s="1"/>
      <c r="W343" s="1"/>
      <c r="X343" s="1"/>
      <c r="Y343" s="1"/>
      <c r="Z343" s="1"/>
      <c r="AA343" s="1"/>
      <c r="AB343" s="37"/>
      <c r="AC343" s="37"/>
      <c r="AD343" s="1"/>
      <c r="AE343" s="1"/>
    </row>
    <row r="344" spans="1:31" x14ac:dyDescent="0.3">
      <c r="A344" t="s">
        <v>846</v>
      </c>
      <c r="B344" t="s">
        <v>402</v>
      </c>
      <c r="C344" s="39">
        <v>5.3928000000000003</v>
      </c>
      <c r="D344" s="34">
        <v>1.9861</v>
      </c>
      <c r="E344" s="23">
        <v>18.040800000000001</v>
      </c>
      <c r="F344" s="23">
        <v>2.4394</v>
      </c>
      <c r="G344" s="23">
        <v>225.6</v>
      </c>
      <c r="H344" s="23">
        <v>-0.26900000000000002</v>
      </c>
      <c r="I344" s="34">
        <v>5.2727633059281693</v>
      </c>
      <c r="J344" s="34">
        <v>0.35967936177555376</v>
      </c>
      <c r="K344" s="34">
        <v>0</v>
      </c>
      <c r="L344" s="34">
        <v>11.198499999999999</v>
      </c>
      <c r="M344" s="23">
        <v>0.2092</v>
      </c>
      <c r="N344" s="23">
        <v>2.6038999999999999</v>
      </c>
      <c r="O344" s="34">
        <v>6.5996300000000003</v>
      </c>
      <c r="P344" s="34">
        <v>44.477785658428353</v>
      </c>
      <c r="Q344" s="23">
        <v>19.7927</v>
      </c>
      <c r="R344" s="23">
        <v>1.5999999999999999E-5</v>
      </c>
      <c r="S344" s="23">
        <v>1.5820669999999999</v>
      </c>
      <c r="U344" s="1"/>
      <c r="V344" s="1"/>
      <c r="W344" s="1"/>
      <c r="X344" s="1"/>
      <c r="Y344" s="1"/>
      <c r="Z344" s="1"/>
      <c r="AA344" s="1"/>
      <c r="AB344" s="37"/>
      <c r="AC344" s="37"/>
      <c r="AD344" s="1"/>
      <c r="AE344" s="1"/>
    </row>
    <row r="345" spans="1:31" x14ac:dyDescent="0.3">
      <c r="A345" t="s">
        <v>847</v>
      </c>
      <c r="B345" t="s">
        <v>403</v>
      </c>
      <c r="C345" s="39">
        <v>7.5250000000000004</v>
      </c>
      <c r="D345" s="34">
        <v>3.2793999999999999</v>
      </c>
      <c r="E345" s="23">
        <v>17.652699999999999</v>
      </c>
      <c r="F345" s="23">
        <v>2.0204</v>
      </c>
      <c r="G345" s="23">
        <v>146.02000000000001</v>
      </c>
      <c r="H345" s="23">
        <v>18.439800000000002</v>
      </c>
      <c r="I345" s="34">
        <v>4.4016103280693475</v>
      </c>
      <c r="J345" s="34">
        <v>3.1238273813326525E-2</v>
      </c>
      <c r="K345" s="34">
        <v>0</v>
      </c>
      <c r="L345" s="34">
        <v>7.8625999999999996</v>
      </c>
      <c r="M345" s="23">
        <v>0.309</v>
      </c>
      <c r="N345" s="23">
        <v>3.2122999999999999</v>
      </c>
      <c r="O345" s="34">
        <v>11.574088</v>
      </c>
      <c r="P345" s="34">
        <v>45.637041478739214</v>
      </c>
      <c r="Q345" s="23">
        <v>20.9346</v>
      </c>
      <c r="R345" s="23">
        <v>1.8701239999999999</v>
      </c>
      <c r="S345" s="23">
        <v>2.2415219999999998</v>
      </c>
      <c r="U345" s="1"/>
      <c r="V345" s="1"/>
      <c r="W345" s="1"/>
      <c r="X345" s="1"/>
      <c r="Y345" s="1"/>
      <c r="Z345" s="1"/>
      <c r="AA345" s="1"/>
      <c r="AB345" s="37"/>
      <c r="AC345" s="37"/>
      <c r="AD345" s="1"/>
      <c r="AE345" s="1"/>
    </row>
    <row r="346" spans="1:31" x14ac:dyDescent="0.3">
      <c r="A346" t="s">
        <v>848</v>
      </c>
      <c r="B346" t="s">
        <v>404</v>
      </c>
      <c r="C346" s="39">
        <v>22.872900000000001</v>
      </c>
      <c r="D346" s="34">
        <v>8.3237000000000005</v>
      </c>
      <c r="E346" s="23">
        <v>16.605</v>
      </c>
      <c r="F346" s="23">
        <v>2.0586000000000002</v>
      </c>
      <c r="G346" s="23">
        <v>130.16499999999999</v>
      </c>
      <c r="H346" s="23">
        <v>-9.6313999999999993</v>
      </c>
      <c r="I346" s="34">
        <v>2.6821999999999999</v>
      </c>
      <c r="J346" s="34">
        <v>0.88630000000000009</v>
      </c>
      <c r="K346" s="34">
        <v>667.22127877050286</v>
      </c>
      <c r="L346" s="34">
        <v>2.2831999999999999</v>
      </c>
      <c r="M346" s="23">
        <v>0.53500000000000003</v>
      </c>
      <c r="N346" s="23">
        <v>3.3380999999999998</v>
      </c>
      <c r="O346" s="34">
        <v>20.411787</v>
      </c>
      <c r="P346" s="34">
        <v>52.305688288741436</v>
      </c>
      <c r="Q346" s="23">
        <v>24.1097</v>
      </c>
      <c r="R346" s="23">
        <v>13.313226999999999</v>
      </c>
      <c r="S346" s="23">
        <v>0.66391100000000003</v>
      </c>
      <c r="U346" s="1"/>
      <c r="V346" s="1"/>
      <c r="W346" s="1"/>
      <c r="X346" s="1"/>
      <c r="Y346" s="1"/>
      <c r="Z346" s="1"/>
      <c r="AA346" s="1"/>
      <c r="AB346" s="37"/>
      <c r="AC346" s="37"/>
      <c r="AD346" s="1"/>
      <c r="AE346" s="1"/>
    </row>
    <row r="347" spans="1:31" x14ac:dyDescent="0.3">
      <c r="A347" t="s">
        <v>849</v>
      </c>
      <c r="B347" t="s">
        <v>405</v>
      </c>
      <c r="C347" s="39">
        <v>12.364800000000001</v>
      </c>
      <c r="D347" s="34">
        <v>6.3514999999999997</v>
      </c>
      <c r="E347" s="23">
        <v>22.407900000000001</v>
      </c>
      <c r="F347" s="23">
        <v>2.3487</v>
      </c>
      <c r="G347" s="23">
        <v>20.420000000000002</v>
      </c>
      <c r="H347" s="23">
        <v>11.7316</v>
      </c>
      <c r="I347" s="34">
        <v>3.9663167295130948</v>
      </c>
      <c r="J347" s="34">
        <v>1.855905708215603</v>
      </c>
      <c r="K347" s="34">
        <v>0</v>
      </c>
      <c r="L347" s="34">
        <v>5.8583999999999996</v>
      </c>
      <c r="M347" s="23">
        <v>0.46150000000000002</v>
      </c>
      <c r="N347" s="23">
        <v>3.0484</v>
      </c>
      <c r="O347" s="34">
        <v>13.438666</v>
      </c>
      <c r="P347" s="34">
        <v>56.964528009304125</v>
      </c>
      <c r="Q347" s="23">
        <v>23.286200000000001</v>
      </c>
      <c r="R347" s="23">
        <v>2.7950000000000002E-3</v>
      </c>
      <c r="S347" s="23">
        <v>3.7162739999999999</v>
      </c>
      <c r="U347" s="1"/>
      <c r="V347" s="1"/>
      <c r="W347" s="1"/>
      <c r="X347" s="1"/>
      <c r="Y347" s="1"/>
      <c r="Z347" s="1"/>
      <c r="AA347" s="1"/>
      <c r="AB347" s="37"/>
      <c r="AC347" s="37"/>
      <c r="AD347" s="1"/>
      <c r="AE347" s="1"/>
    </row>
    <row r="348" spans="1:31" x14ac:dyDescent="0.3">
      <c r="A348" t="s">
        <v>850</v>
      </c>
      <c r="B348" t="s">
        <v>406</v>
      </c>
      <c r="C348" s="39">
        <v>36.7911</v>
      </c>
      <c r="D348" s="34">
        <v>11.6721</v>
      </c>
      <c r="E348" s="23">
        <v>15.8728</v>
      </c>
      <c r="F348" s="23">
        <v>2.0710000000000002</v>
      </c>
      <c r="G348" s="23">
        <v>53.902000000000001</v>
      </c>
      <c r="H348" s="23">
        <v>-2.1385000000000001</v>
      </c>
      <c r="I348" s="34">
        <v>4.5727155366261858</v>
      </c>
      <c r="J348" s="34">
        <v>0.75227264422155504</v>
      </c>
      <c r="K348" s="34">
        <v>264.89396314590789</v>
      </c>
      <c r="L348" s="34">
        <v>13.3924</v>
      </c>
      <c r="M348" s="23">
        <v>0.28060000000000002</v>
      </c>
      <c r="N348" s="23">
        <v>2.0666000000000002</v>
      </c>
      <c r="O348" s="34">
        <v>13.191125</v>
      </c>
      <c r="P348" s="34">
        <v>52.252379545542126</v>
      </c>
      <c r="Q348" s="23">
        <v>25.234999999999999</v>
      </c>
      <c r="R348" s="23">
        <v>1.9886999999999998E-2</v>
      </c>
      <c r="S348" s="23">
        <v>6.403772</v>
      </c>
      <c r="U348" s="1"/>
      <c r="V348" s="1"/>
      <c r="W348" s="1"/>
      <c r="X348" s="1"/>
      <c r="Y348" s="1"/>
      <c r="Z348" s="1"/>
      <c r="AA348" s="1"/>
      <c r="AB348" s="37"/>
      <c r="AC348" s="37"/>
      <c r="AD348" s="1"/>
      <c r="AE348" s="1"/>
    </row>
    <row r="349" spans="1:31" x14ac:dyDescent="0.3">
      <c r="A349" t="s">
        <v>851</v>
      </c>
      <c r="B349" t="s">
        <v>407</v>
      </c>
      <c r="C349" s="39">
        <v>18.193200000000001</v>
      </c>
      <c r="D349" s="34">
        <v>4.2647000000000013</v>
      </c>
      <c r="E349" s="23">
        <v>13.493</v>
      </c>
      <c r="F349" s="23">
        <v>1.8104</v>
      </c>
      <c r="G349" s="23">
        <v>92.122499999999988</v>
      </c>
      <c r="H349" s="23">
        <v>5.1249000000000002</v>
      </c>
      <c r="I349" s="34">
        <v>4.2320500000000001</v>
      </c>
      <c r="J349" s="34">
        <v>0.41084999999999999</v>
      </c>
      <c r="K349" s="34">
        <v>1994.6885598882752</v>
      </c>
      <c r="L349" s="34">
        <v>2.0994000000000002</v>
      </c>
      <c r="M349" s="23">
        <v>0.37359999999999999</v>
      </c>
      <c r="N349" s="23">
        <v>2.093</v>
      </c>
      <c r="O349" s="34">
        <v>8.6413589999999996</v>
      </c>
      <c r="P349" s="34">
        <v>48.467420617037561</v>
      </c>
      <c r="Q349" s="23">
        <v>42.7089</v>
      </c>
      <c r="R349" s="23">
        <v>1.2793000000000001E-2</v>
      </c>
      <c r="S349" s="23">
        <v>3.438142</v>
      </c>
      <c r="U349" s="1"/>
      <c r="V349" s="1"/>
      <c r="W349" s="1"/>
      <c r="X349" s="1"/>
      <c r="Y349" s="1"/>
      <c r="Z349" s="1"/>
      <c r="AA349" s="1"/>
      <c r="AB349" s="37"/>
      <c r="AC349" s="37"/>
      <c r="AD349" s="1"/>
      <c r="AE349" s="1"/>
    </row>
    <row r="350" spans="1:31" x14ac:dyDescent="0.3">
      <c r="A350" t="s">
        <v>852</v>
      </c>
      <c r="B350" t="s">
        <v>408</v>
      </c>
      <c r="C350" s="39">
        <v>6.7182000000000004</v>
      </c>
      <c r="D350" s="34">
        <v>2.6897000000000002</v>
      </c>
      <c r="E350" s="23">
        <v>20.130299999999998</v>
      </c>
      <c r="F350" s="23">
        <v>2.5272000000000001</v>
      </c>
      <c r="G350" s="23">
        <v>85.83</v>
      </c>
      <c r="H350" s="23">
        <v>3.081</v>
      </c>
      <c r="I350" s="34">
        <v>7.02555</v>
      </c>
      <c r="J350" s="34">
        <v>0.75724999999999998</v>
      </c>
      <c r="K350" s="34">
        <v>829.44262525967395</v>
      </c>
      <c r="L350" s="34">
        <v>1.5350999999999999</v>
      </c>
      <c r="M350" s="23">
        <v>0.57589999999999997</v>
      </c>
      <c r="N350" s="23">
        <v>5.1741000000000001</v>
      </c>
      <c r="O350" s="34">
        <v>13.145682000000001</v>
      </c>
      <c r="P350" s="34">
        <v>65.94388883972033</v>
      </c>
      <c r="Q350" s="23">
        <v>31.008299999999998</v>
      </c>
      <c r="R350" s="23">
        <v>0.76527400000000001</v>
      </c>
      <c r="S350" s="23">
        <v>4.4869899999999996</v>
      </c>
      <c r="U350" s="1"/>
      <c r="V350" s="1"/>
      <c r="W350" s="1"/>
      <c r="X350" s="1"/>
      <c r="Y350" s="1"/>
      <c r="Z350" s="1"/>
      <c r="AA350" s="1"/>
      <c r="AB350" s="37"/>
      <c r="AC350" s="37"/>
      <c r="AD350" s="1"/>
      <c r="AE350" s="1"/>
    </row>
    <row r="351" spans="1:31" x14ac:dyDescent="0.3">
      <c r="A351" t="s">
        <v>853</v>
      </c>
      <c r="B351" t="s">
        <v>409</v>
      </c>
      <c r="C351" s="39">
        <v>10.6485</v>
      </c>
      <c r="D351" s="34">
        <v>3.7561</v>
      </c>
      <c r="E351" s="23">
        <v>16.623999999999999</v>
      </c>
      <c r="F351" s="23">
        <v>2.2616000000000001</v>
      </c>
      <c r="G351" s="23">
        <v>349.685</v>
      </c>
      <c r="H351" s="23">
        <v>-1.4905999999999999</v>
      </c>
      <c r="I351" s="34">
        <v>3.9471999999999996</v>
      </c>
      <c r="J351" s="34">
        <v>0.73509999999999998</v>
      </c>
      <c r="K351" s="34">
        <v>1137.0648586953826</v>
      </c>
      <c r="L351" s="34">
        <v>8.6059999999999999</v>
      </c>
      <c r="M351" s="23">
        <v>1.0827</v>
      </c>
      <c r="N351" s="23">
        <v>3.0586000000000002</v>
      </c>
      <c r="O351" s="34">
        <v>12.353099</v>
      </c>
      <c r="P351" s="34">
        <v>46.150586573547301</v>
      </c>
      <c r="Q351" s="23">
        <v>28.462700000000002</v>
      </c>
      <c r="R351" s="23">
        <v>1.2459999999999999E-3</v>
      </c>
      <c r="S351" s="23">
        <v>0.90158099999999997</v>
      </c>
      <c r="U351" s="1"/>
      <c r="V351" s="1"/>
      <c r="W351" s="1"/>
      <c r="X351" s="1"/>
      <c r="Y351" s="1"/>
      <c r="Z351" s="1"/>
      <c r="AA351" s="1"/>
      <c r="AB351" s="37"/>
      <c r="AC351" s="37"/>
      <c r="AD351" s="1"/>
      <c r="AE351" s="1"/>
    </row>
    <row r="352" spans="1:31" x14ac:dyDescent="0.3">
      <c r="A352" t="s">
        <v>854</v>
      </c>
      <c r="B352" t="s">
        <v>410</v>
      </c>
      <c r="C352" s="39">
        <v>11.892799999999999</v>
      </c>
      <c r="D352" s="34">
        <v>5.444700000000001</v>
      </c>
      <c r="E352" s="23">
        <v>16.507300000000001</v>
      </c>
      <c r="F352" s="23">
        <v>1.6655</v>
      </c>
      <c r="G352" s="23">
        <v>224.47</v>
      </c>
      <c r="H352" s="23">
        <v>18.877700000000001</v>
      </c>
      <c r="I352" s="34">
        <v>2.6531880797840555</v>
      </c>
      <c r="J352" s="34">
        <v>0.40156733170847442</v>
      </c>
      <c r="K352" s="34">
        <v>0</v>
      </c>
      <c r="L352" s="34">
        <v>12.645099999999999</v>
      </c>
      <c r="M352" s="23">
        <v>0.33079999999999998</v>
      </c>
      <c r="N352" s="23">
        <v>2.3458000000000001</v>
      </c>
      <c r="O352" s="34">
        <v>14.086404999999999</v>
      </c>
      <c r="P352" s="34">
        <v>40.060618729096994</v>
      </c>
      <c r="Q352" s="23">
        <v>20.637899999999998</v>
      </c>
      <c r="R352" s="23">
        <v>0</v>
      </c>
      <c r="S352" s="23">
        <v>0.43848100000000001</v>
      </c>
      <c r="U352" s="1"/>
      <c r="V352" s="1"/>
      <c r="W352" s="1"/>
      <c r="X352" s="1"/>
      <c r="Y352" s="1"/>
      <c r="Z352" s="1"/>
      <c r="AA352" s="1"/>
      <c r="AB352" s="37"/>
      <c r="AC352" s="37"/>
      <c r="AD352" s="1"/>
      <c r="AE352" s="1"/>
    </row>
    <row r="353" spans="1:31" x14ac:dyDescent="0.3">
      <c r="A353" t="s">
        <v>855</v>
      </c>
      <c r="B353" t="s">
        <v>411</v>
      </c>
      <c r="C353" s="39">
        <v>8.0995000000000008</v>
      </c>
      <c r="D353" s="34">
        <v>3.6443000000000003</v>
      </c>
      <c r="E353" s="23">
        <v>19.4175</v>
      </c>
      <c r="F353" s="23">
        <v>2.4872000000000001</v>
      </c>
      <c r="G353" s="23">
        <v>337.34</v>
      </c>
      <c r="H353" s="23">
        <v>0.2379</v>
      </c>
      <c r="I353" s="34">
        <v>3.3222</v>
      </c>
      <c r="J353" s="34">
        <v>0.76164999999999994</v>
      </c>
      <c r="K353" s="34">
        <v>0</v>
      </c>
      <c r="L353" s="34">
        <v>4.6403999999999996</v>
      </c>
      <c r="M353" s="23">
        <v>0.3332</v>
      </c>
      <c r="N353" s="23">
        <v>2.8050999999999999</v>
      </c>
      <c r="O353" s="34">
        <v>14.843165000000001</v>
      </c>
      <c r="P353" s="34">
        <v>45.174758439699389</v>
      </c>
      <c r="Q353" s="23">
        <v>32.899799999999999</v>
      </c>
      <c r="R353" s="23">
        <v>0.108545</v>
      </c>
      <c r="S353" s="23">
        <v>1.208496</v>
      </c>
      <c r="U353" s="1"/>
      <c r="V353" s="1"/>
      <c r="W353" s="1"/>
      <c r="X353" s="1"/>
      <c r="Y353" s="1"/>
      <c r="Z353" s="1"/>
      <c r="AA353" s="1"/>
      <c r="AB353" s="37"/>
      <c r="AC353" s="37"/>
      <c r="AD353" s="1"/>
      <c r="AE353" s="1"/>
    </row>
    <row r="354" spans="1:31" x14ac:dyDescent="0.3">
      <c r="A354" t="s">
        <v>856</v>
      </c>
      <c r="B354" t="s">
        <v>412</v>
      </c>
      <c r="C354" s="39">
        <v>13.7372</v>
      </c>
      <c r="D354" s="34">
        <v>3.1231000000000009</v>
      </c>
      <c r="E354" s="23">
        <v>16.9742</v>
      </c>
      <c r="F354" s="23">
        <v>2.4167000000000001</v>
      </c>
      <c r="G354" s="23">
        <v>530.36500000000001</v>
      </c>
      <c r="H354" s="23">
        <v>-5.1928000000000001</v>
      </c>
      <c r="I354" s="34">
        <v>4.5836500000000004</v>
      </c>
      <c r="J354" s="34">
        <v>2.1306000000000003</v>
      </c>
      <c r="K354" s="34">
        <v>0</v>
      </c>
      <c r="L354" s="34">
        <v>2.1785000000000001</v>
      </c>
      <c r="M354" s="23">
        <v>0.68089999999999995</v>
      </c>
      <c r="N354" s="23">
        <v>2.9658000000000002</v>
      </c>
      <c r="O354" s="34">
        <v>15.392505999999999</v>
      </c>
      <c r="P354" s="34">
        <v>47.906019550677414</v>
      </c>
      <c r="Q354" s="23">
        <v>33.3521</v>
      </c>
      <c r="R354" s="23">
        <v>2.41E-4</v>
      </c>
      <c r="S354" s="23">
        <v>0.27972200000000003</v>
      </c>
      <c r="U354" s="1"/>
      <c r="V354" s="1"/>
      <c r="W354" s="1"/>
      <c r="X354" s="1"/>
      <c r="Y354" s="1"/>
      <c r="Z354" s="1"/>
      <c r="AA354" s="1"/>
      <c r="AB354" s="37"/>
      <c r="AC354" s="37"/>
      <c r="AD354" s="1"/>
      <c r="AE354" s="1"/>
    </row>
    <row r="355" spans="1:31" x14ac:dyDescent="0.3">
      <c r="A355" t="s">
        <v>857</v>
      </c>
      <c r="B355" t="s">
        <v>413</v>
      </c>
      <c r="C355" s="39">
        <v>4.0442</v>
      </c>
      <c r="D355" s="34">
        <v>1.3489</v>
      </c>
      <c r="E355" s="23">
        <v>16.508800000000001</v>
      </c>
      <c r="F355" s="23">
        <v>2.1375999999999999</v>
      </c>
      <c r="G355" s="23">
        <v>148.01600000000002</v>
      </c>
      <c r="H355" s="23">
        <v>6.4253999999999998</v>
      </c>
      <c r="I355" s="34">
        <v>3.7772000000000001</v>
      </c>
      <c r="J355" s="34">
        <v>0.42220000000000002</v>
      </c>
      <c r="K355" s="34">
        <v>1120.1983819366224</v>
      </c>
      <c r="L355" s="34">
        <v>1.9804999999999999</v>
      </c>
      <c r="M355" s="23">
        <v>0.4224</v>
      </c>
      <c r="N355" s="23">
        <v>2.8542999999999998</v>
      </c>
      <c r="O355" s="34">
        <v>13.74667</v>
      </c>
      <c r="P355" s="34">
        <v>49.235591342646387</v>
      </c>
      <c r="Q355" s="23">
        <v>35.364199999999997</v>
      </c>
      <c r="R355" s="23">
        <v>6.7999999999999999E-5</v>
      </c>
      <c r="S355" s="23">
        <v>1.3200590000000001</v>
      </c>
      <c r="U355" s="1"/>
      <c r="V355" s="1"/>
      <c r="W355" s="1"/>
      <c r="X355" s="1"/>
      <c r="Y355" s="1"/>
      <c r="Z355" s="1"/>
      <c r="AA355" s="1"/>
      <c r="AB355" s="37"/>
      <c r="AC355" s="37"/>
      <c r="AD355" s="1"/>
      <c r="AE355" s="1"/>
    </row>
    <row r="356" spans="1:31" x14ac:dyDescent="0.3">
      <c r="A356" t="s">
        <v>858</v>
      </c>
      <c r="B356" t="s">
        <v>414</v>
      </c>
      <c r="C356" s="39">
        <v>6.9335000000000004</v>
      </c>
      <c r="D356" s="34">
        <v>2.7982</v>
      </c>
      <c r="E356" s="23">
        <v>17.007999999999999</v>
      </c>
      <c r="F356" s="23">
        <v>1.9428000000000001</v>
      </c>
      <c r="G356" s="23">
        <v>108.22000000000001</v>
      </c>
      <c r="H356" s="23">
        <v>13.0046</v>
      </c>
      <c r="I356" s="34">
        <v>6.0425000000000004</v>
      </c>
      <c r="J356" s="34">
        <v>2.3901500000000002</v>
      </c>
      <c r="K356" s="34">
        <v>3265.5690653591237</v>
      </c>
      <c r="L356" s="34">
        <v>2.7103000000000002</v>
      </c>
      <c r="M356" s="23">
        <v>0.46110000000000001</v>
      </c>
      <c r="N356" s="23">
        <v>3.6804999999999999</v>
      </c>
      <c r="O356" s="34">
        <v>12.871448000000001</v>
      </c>
      <c r="P356" s="34">
        <v>52.881314556855806</v>
      </c>
      <c r="Q356" s="23">
        <v>36.807000000000002</v>
      </c>
      <c r="R356" s="23">
        <v>4.1300000000000001E-4</v>
      </c>
      <c r="S356" s="23">
        <v>1.4722150000000001</v>
      </c>
      <c r="U356" s="1"/>
      <c r="V356" s="1"/>
      <c r="W356" s="1"/>
      <c r="X356" s="1"/>
      <c r="Y356" s="1"/>
      <c r="Z356" s="1"/>
      <c r="AA356" s="1"/>
      <c r="AB356" s="37"/>
      <c r="AC356" s="37"/>
      <c r="AD356" s="1"/>
      <c r="AE356" s="1"/>
    </row>
    <row r="357" spans="1:31" x14ac:dyDescent="0.3">
      <c r="A357" t="s">
        <v>859</v>
      </c>
      <c r="B357" t="s">
        <v>415</v>
      </c>
      <c r="C357" s="39">
        <v>5.2449000000000003</v>
      </c>
      <c r="D357" s="34">
        <v>1.6103999999999998</v>
      </c>
      <c r="E357" s="23">
        <v>17.9221</v>
      </c>
      <c r="F357" s="23">
        <v>2.3426</v>
      </c>
      <c r="G357" s="23">
        <v>131.495</v>
      </c>
      <c r="H357" s="23">
        <v>-8.6376000000000008</v>
      </c>
      <c r="I357" s="34">
        <v>3.8382436576621126</v>
      </c>
      <c r="J357" s="34">
        <v>1.2985270679205398</v>
      </c>
      <c r="K357" s="34">
        <v>370.60047390625903</v>
      </c>
      <c r="L357" s="34">
        <v>0.78869999999999996</v>
      </c>
      <c r="M357" s="23">
        <v>1.3090999999999999</v>
      </c>
      <c r="N357" s="23">
        <v>2.7665000000000002</v>
      </c>
      <c r="O357" s="34">
        <v>13.164337</v>
      </c>
      <c r="P357" s="34">
        <v>47.822652654715299</v>
      </c>
      <c r="Q357" s="23">
        <v>36.208500000000001</v>
      </c>
      <c r="R357" s="23">
        <v>8.1354999999999997E-2</v>
      </c>
      <c r="S357" s="23">
        <v>1.532796</v>
      </c>
      <c r="U357" s="1"/>
      <c r="V357" s="1"/>
      <c r="W357" s="1"/>
      <c r="X357" s="1"/>
      <c r="Y357" s="1"/>
      <c r="Z357" s="1"/>
      <c r="AA357" s="1"/>
      <c r="AB357" s="37"/>
      <c r="AC357" s="37"/>
      <c r="AD357" s="1"/>
      <c r="AE357" s="1"/>
    </row>
    <row r="358" spans="1:31" x14ac:dyDescent="0.3">
      <c r="A358" t="s">
        <v>860</v>
      </c>
      <c r="B358" t="s">
        <v>416</v>
      </c>
      <c r="C358" s="39">
        <v>15.532500000000001</v>
      </c>
      <c r="D358" s="34">
        <v>5.3048000000000002</v>
      </c>
      <c r="E358" s="23">
        <v>14.8817</v>
      </c>
      <c r="F358" s="23">
        <v>2.1646999999999998</v>
      </c>
      <c r="G358" s="23">
        <v>110.03</v>
      </c>
      <c r="H358" s="23">
        <v>-0.37469999999999998</v>
      </c>
      <c r="I358" s="34">
        <v>4.5121000000000002</v>
      </c>
      <c r="J358" s="34">
        <v>1.4647000000000001</v>
      </c>
      <c r="K358" s="34">
        <v>0</v>
      </c>
      <c r="L358" s="34">
        <v>2.3540000000000001</v>
      </c>
      <c r="M358" s="23">
        <v>0.4138</v>
      </c>
      <c r="N358" s="23">
        <v>1.7797000000000001</v>
      </c>
      <c r="O358" s="34">
        <v>13.493080000000001</v>
      </c>
      <c r="P358" s="34">
        <v>48.958713180179089</v>
      </c>
      <c r="Q358" s="23">
        <v>26.037700000000001</v>
      </c>
      <c r="R358" s="23">
        <v>6.3299999999999997E-3</v>
      </c>
      <c r="S358" s="23">
        <v>4.5723469999999997</v>
      </c>
      <c r="U358" s="1"/>
      <c r="V358" s="1"/>
      <c r="W358" s="1"/>
      <c r="X358" s="1"/>
      <c r="Y358" s="1"/>
      <c r="Z358" s="1"/>
      <c r="AA358" s="1"/>
      <c r="AB358" s="37"/>
      <c r="AC358" s="37"/>
      <c r="AD358" s="1"/>
      <c r="AE358" s="1"/>
    </row>
    <row r="359" spans="1:31" x14ac:dyDescent="0.3">
      <c r="A359" t="s">
        <v>861</v>
      </c>
      <c r="B359" t="s">
        <v>417</v>
      </c>
      <c r="C359" s="39">
        <v>2.2046000000000001</v>
      </c>
      <c r="D359" s="34">
        <v>0.73869999999999991</v>
      </c>
      <c r="E359" s="23">
        <v>14.265000000000001</v>
      </c>
      <c r="F359" s="23">
        <v>1.8991</v>
      </c>
      <c r="G359" s="23">
        <v>146.30000000000001</v>
      </c>
      <c r="H359" s="23">
        <v>-3.7823000000000002</v>
      </c>
      <c r="I359" s="34">
        <v>5.8660727138136721</v>
      </c>
      <c r="J359" s="34">
        <v>3.8378871685938796</v>
      </c>
      <c r="K359" s="34">
        <v>943.28184023832193</v>
      </c>
      <c r="L359" s="34">
        <v>2.4169999999999998</v>
      </c>
      <c r="M359" s="23">
        <v>1.3310999999999999</v>
      </c>
      <c r="N359" s="23">
        <v>2.3915000000000002</v>
      </c>
      <c r="O359" s="34">
        <v>19.066963999999999</v>
      </c>
      <c r="P359" s="34">
        <v>59.630839883423128</v>
      </c>
      <c r="Q359" s="23">
        <v>38.247999999999998</v>
      </c>
      <c r="R359" s="23">
        <v>1.445322</v>
      </c>
      <c r="S359" s="23">
        <v>0.878193</v>
      </c>
      <c r="U359" s="1"/>
      <c r="V359" s="1"/>
      <c r="W359" s="1"/>
      <c r="X359" s="1"/>
      <c r="Y359" s="1"/>
      <c r="Z359" s="1"/>
      <c r="AA359" s="1"/>
      <c r="AB359" s="37"/>
      <c r="AC359" s="37"/>
      <c r="AD359" s="1"/>
      <c r="AE359" s="1"/>
    </row>
    <row r="360" spans="1:31" x14ac:dyDescent="0.3">
      <c r="A360" t="s">
        <v>862</v>
      </c>
      <c r="B360" t="s">
        <v>418</v>
      </c>
      <c r="C360" s="39">
        <v>9.7745999999999995</v>
      </c>
      <c r="D360" s="34">
        <v>3.4948000000000006</v>
      </c>
      <c r="E360" s="23">
        <v>16.771699999999999</v>
      </c>
      <c r="F360" s="23">
        <v>2.3088000000000002</v>
      </c>
      <c r="G360" s="23">
        <v>76.034999999999997</v>
      </c>
      <c r="H360" s="23">
        <v>-4.8174999999999999</v>
      </c>
      <c r="I360" s="34">
        <v>4.776452600827966</v>
      </c>
      <c r="J360" s="34">
        <v>2.618096369062251</v>
      </c>
      <c r="K360" s="34">
        <v>0</v>
      </c>
      <c r="L360" s="34">
        <v>11.9748</v>
      </c>
      <c r="M360" s="23">
        <v>0.29139999999999999</v>
      </c>
      <c r="N360" s="23">
        <v>2.3929</v>
      </c>
      <c r="O360" s="34">
        <v>13.795197</v>
      </c>
      <c r="P360" s="34">
        <v>42.408620410803813</v>
      </c>
      <c r="Q360" s="23">
        <v>23.851800000000001</v>
      </c>
      <c r="R360" s="23">
        <v>8.5307999999999995E-2</v>
      </c>
      <c r="S360" s="23">
        <v>2.0289079999999999</v>
      </c>
      <c r="U360" s="1"/>
      <c r="V360" s="1"/>
      <c r="W360" s="1"/>
      <c r="X360" s="1"/>
      <c r="Y360" s="1"/>
      <c r="Z360" s="1"/>
      <c r="AA360" s="1"/>
      <c r="AB360" s="37"/>
      <c r="AC360" s="37"/>
      <c r="AD360" s="1"/>
      <c r="AE360" s="1"/>
    </row>
    <row r="361" spans="1:31" x14ac:dyDescent="0.3">
      <c r="A361" t="s">
        <v>863</v>
      </c>
      <c r="B361" t="s">
        <v>419</v>
      </c>
      <c r="C361" s="39">
        <v>11.0494</v>
      </c>
      <c r="D361" s="34">
        <v>3.3970000000000002</v>
      </c>
      <c r="E361" s="23">
        <v>16.575099999999999</v>
      </c>
      <c r="F361" s="23">
        <v>2.2155999999999998</v>
      </c>
      <c r="G361" s="23">
        <v>617.83600000000001</v>
      </c>
      <c r="H361" s="23">
        <v>-3.3649</v>
      </c>
      <c r="I361" s="34">
        <v>4.5059500000000003</v>
      </c>
      <c r="J361" s="34">
        <v>2.0771500000000001</v>
      </c>
      <c r="K361" s="34">
        <v>2774.6669446954425</v>
      </c>
      <c r="L361" s="34">
        <v>6.2323000000000004</v>
      </c>
      <c r="M361" s="23">
        <v>0.55930000000000002</v>
      </c>
      <c r="N361" s="23">
        <v>2.9626000000000001</v>
      </c>
      <c r="O361" s="34">
        <v>11.593097</v>
      </c>
      <c r="P361" s="34">
        <v>46.514295500112283</v>
      </c>
      <c r="Q361" s="23">
        <v>41.085099999999997</v>
      </c>
      <c r="R361" s="23">
        <v>3.9719999999999998E-3</v>
      </c>
      <c r="S361" s="23">
        <v>0.67296199999999995</v>
      </c>
      <c r="U361" s="1"/>
      <c r="V361" s="1"/>
      <c r="W361" s="1"/>
      <c r="X361" s="1"/>
      <c r="Y361" s="1"/>
      <c r="Z361" s="1"/>
      <c r="AA361" s="1"/>
      <c r="AB361" s="37"/>
      <c r="AC361" s="37"/>
      <c r="AD361" s="1"/>
      <c r="AE361" s="1"/>
    </row>
    <row r="362" spans="1:31" x14ac:dyDescent="0.3">
      <c r="A362" t="s">
        <v>864</v>
      </c>
      <c r="B362" t="s">
        <v>420</v>
      </c>
      <c r="C362" s="39">
        <v>15.594099999999999</v>
      </c>
      <c r="D362" s="34">
        <v>7.216800000000001</v>
      </c>
      <c r="E362" s="23">
        <v>12.746499999999999</v>
      </c>
      <c r="F362" s="23">
        <v>1.5586</v>
      </c>
      <c r="G362" s="23">
        <v>547.79</v>
      </c>
      <c r="H362" s="23">
        <v>5.9084000000000003</v>
      </c>
      <c r="I362" s="34">
        <v>3.3692000000000002</v>
      </c>
      <c r="J362" s="34">
        <v>1.4271499999999999</v>
      </c>
      <c r="K362" s="34">
        <v>131.41126139292643</v>
      </c>
      <c r="L362" s="34">
        <v>4.1116000000000001</v>
      </c>
      <c r="M362" s="23">
        <v>0.313</v>
      </c>
      <c r="N362" s="23">
        <v>2.6114999999999999</v>
      </c>
      <c r="O362" s="34">
        <v>14.220103999999999</v>
      </c>
      <c r="P362" s="34">
        <v>48.899588509886485</v>
      </c>
      <c r="Q362" s="23">
        <v>27.4343</v>
      </c>
      <c r="R362" s="23">
        <v>2.9819999999999998E-3</v>
      </c>
      <c r="S362" s="23">
        <v>6.1065430000000003</v>
      </c>
      <c r="U362" s="1"/>
      <c r="V362" s="1"/>
      <c r="W362" s="1"/>
      <c r="X362" s="1"/>
      <c r="Y362" s="1"/>
      <c r="Z362" s="1"/>
      <c r="AA362" s="1"/>
      <c r="AB362" s="37"/>
      <c r="AC362" s="37"/>
      <c r="AD362" s="1"/>
      <c r="AE362" s="1"/>
    </row>
    <row r="363" spans="1:31" x14ac:dyDescent="0.3">
      <c r="A363" t="s">
        <v>865</v>
      </c>
      <c r="B363" t="s">
        <v>421</v>
      </c>
      <c r="C363" s="39">
        <v>4.5728</v>
      </c>
      <c r="D363" s="34">
        <v>1.9445999999999999</v>
      </c>
      <c r="E363" s="23">
        <v>20.587499999999999</v>
      </c>
      <c r="F363" s="23">
        <v>2.4887999999999999</v>
      </c>
      <c r="G363" s="23">
        <v>122.87</v>
      </c>
      <c r="H363" s="23">
        <v>7.0293999999999999</v>
      </c>
      <c r="I363" s="34">
        <v>4.776452600827966</v>
      </c>
      <c r="J363" s="34">
        <v>2.618096369062251</v>
      </c>
      <c r="K363" s="34">
        <v>99.010625411561946</v>
      </c>
      <c r="L363" s="34">
        <v>5.2793000000000001</v>
      </c>
      <c r="M363" s="23">
        <v>0.45600000000000002</v>
      </c>
      <c r="N363" s="23">
        <v>3.2418999999999998</v>
      </c>
      <c r="O363" s="34">
        <v>12.10901</v>
      </c>
      <c r="P363" s="34">
        <v>48.386380458919319</v>
      </c>
      <c r="Q363" s="23">
        <v>26.5564</v>
      </c>
      <c r="R363" s="23">
        <v>6.8209999999999998E-3</v>
      </c>
      <c r="S363" s="23">
        <v>1.1711130000000001</v>
      </c>
      <c r="U363" s="1"/>
      <c r="V363" s="1"/>
      <c r="W363" s="1"/>
      <c r="X363" s="1"/>
      <c r="Y363" s="1"/>
      <c r="Z363" s="1"/>
      <c r="AA363" s="1"/>
      <c r="AB363" s="37"/>
      <c r="AC363" s="37"/>
      <c r="AD363" s="1"/>
      <c r="AE363" s="1"/>
    </row>
    <row r="364" spans="1:31" x14ac:dyDescent="0.3">
      <c r="A364" t="s">
        <v>866</v>
      </c>
      <c r="B364" t="s">
        <v>422</v>
      </c>
      <c r="C364" s="39">
        <v>21.701499999999999</v>
      </c>
      <c r="D364" s="34">
        <v>9.3266999999999989</v>
      </c>
      <c r="E364" s="23">
        <v>16.460999999999999</v>
      </c>
      <c r="F364" s="23">
        <v>1.841</v>
      </c>
      <c r="G364" s="23">
        <v>160.47</v>
      </c>
      <c r="H364" s="23">
        <v>-2.9885000000000002</v>
      </c>
      <c r="I364" s="34">
        <v>4.776452600827966</v>
      </c>
      <c r="J364" s="34">
        <v>2.618096369062251</v>
      </c>
      <c r="K364" s="34">
        <v>0</v>
      </c>
      <c r="L364" s="34">
        <v>3.3089</v>
      </c>
      <c r="M364" s="23">
        <v>0.4173</v>
      </c>
      <c r="N364" s="23">
        <v>2.8721000000000001</v>
      </c>
      <c r="O364" s="34">
        <v>18.450602</v>
      </c>
      <c r="P364" s="34">
        <v>47.089250734573945</v>
      </c>
      <c r="Q364" s="23">
        <v>16.979500000000002</v>
      </c>
      <c r="R364" s="23">
        <v>0</v>
      </c>
      <c r="S364" s="23">
        <v>0.87918700000000005</v>
      </c>
      <c r="U364" s="1"/>
      <c r="V364" s="1"/>
      <c r="W364" s="1"/>
      <c r="X364" s="1"/>
      <c r="Y364" s="1"/>
      <c r="Z364" s="1"/>
      <c r="AA364" s="1"/>
      <c r="AB364" s="37"/>
      <c r="AC364" s="37"/>
      <c r="AD364" s="1"/>
      <c r="AE364" s="1"/>
    </row>
    <row r="365" spans="1:31" x14ac:dyDescent="0.3">
      <c r="A365" t="s">
        <v>867</v>
      </c>
      <c r="B365" t="s">
        <v>423</v>
      </c>
      <c r="C365" s="39">
        <v>9.5616000000000003</v>
      </c>
      <c r="D365" s="34">
        <v>1.7858999999999998</v>
      </c>
      <c r="E365" s="23">
        <v>19.987400000000001</v>
      </c>
      <c r="F365" s="23">
        <v>3.0009999999999999</v>
      </c>
      <c r="G365" s="23">
        <v>293.56333333333333</v>
      </c>
      <c r="H365" s="23">
        <v>-1.5651999999999999</v>
      </c>
      <c r="I365" s="34">
        <v>4.0355999999999996</v>
      </c>
      <c r="J365" s="34">
        <v>0.96914999999999996</v>
      </c>
      <c r="K365" s="34">
        <v>465.58952987029352</v>
      </c>
      <c r="L365" s="34">
        <v>5.0869999999999997</v>
      </c>
      <c r="M365" s="23">
        <v>0.48630000000000001</v>
      </c>
      <c r="N365" s="23">
        <v>2.4941</v>
      </c>
      <c r="O365" s="34">
        <v>14.282052999999999</v>
      </c>
      <c r="P365" s="34">
        <v>44.476772095624909</v>
      </c>
      <c r="Q365" s="23">
        <v>30.2135</v>
      </c>
      <c r="R365" s="23">
        <v>2.615488</v>
      </c>
      <c r="S365" s="23">
        <v>0.31689800000000001</v>
      </c>
      <c r="U365" s="1"/>
      <c r="V365" s="1"/>
      <c r="W365" s="1"/>
      <c r="X365" s="1"/>
      <c r="Y365" s="1"/>
      <c r="Z365" s="1"/>
      <c r="AA365" s="1"/>
      <c r="AB365" s="37"/>
      <c r="AC365" s="37"/>
      <c r="AD365" s="1"/>
      <c r="AE365" s="1"/>
    </row>
    <row r="366" spans="1:31" x14ac:dyDescent="0.3">
      <c r="A366" t="s">
        <v>868</v>
      </c>
      <c r="B366" t="s">
        <v>424</v>
      </c>
      <c r="C366" s="39">
        <v>6.3815</v>
      </c>
      <c r="D366" s="34">
        <v>2.1491999999999996</v>
      </c>
      <c r="E366" s="23">
        <v>17.0473</v>
      </c>
      <c r="F366" s="23">
        <v>2.3616999999999999</v>
      </c>
      <c r="G366" s="23">
        <v>274.34666666666664</v>
      </c>
      <c r="H366" s="23">
        <v>-4.7809999999999997</v>
      </c>
      <c r="I366" s="34">
        <v>4.5264500000000005</v>
      </c>
      <c r="J366" s="34">
        <v>2.0726</v>
      </c>
      <c r="K366" s="34">
        <v>1751.8285877676012</v>
      </c>
      <c r="L366" s="34">
        <v>4.5048000000000004</v>
      </c>
      <c r="M366" s="23">
        <v>0.58130000000000004</v>
      </c>
      <c r="N366" s="23">
        <v>2.8557000000000001</v>
      </c>
      <c r="O366" s="34">
        <v>13.874542</v>
      </c>
      <c r="P366" s="34">
        <v>46.762366202374189</v>
      </c>
      <c r="Q366" s="23">
        <v>38.196399999999997</v>
      </c>
      <c r="R366" s="23">
        <v>1.0399999999999999E-4</v>
      </c>
      <c r="S366" s="23">
        <v>0.48597499999999999</v>
      </c>
      <c r="U366" s="1"/>
      <c r="V366" s="1"/>
      <c r="W366" s="1"/>
      <c r="X366" s="1"/>
      <c r="Y366" s="1"/>
      <c r="Z366" s="1"/>
      <c r="AA366" s="1"/>
      <c r="AB366" s="37"/>
      <c r="AC366" s="37"/>
      <c r="AD366" s="1"/>
      <c r="AE366" s="1"/>
    </row>
    <row r="367" spans="1:31" x14ac:dyDescent="0.3">
      <c r="A367" t="s">
        <v>869</v>
      </c>
      <c r="B367" t="s">
        <v>425</v>
      </c>
      <c r="C367" s="39">
        <v>18.0747</v>
      </c>
      <c r="D367" s="34">
        <v>7.3676999999999992</v>
      </c>
      <c r="E367" s="23">
        <v>14.5192</v>
      </c>
      <c r="F367" s="23">
        <v>1.5315000000000001</v>
      </c>
      <c r="G367" s="23">
        <v>152.035</v>
      </c>
      <c r="H367" s="23">
        <v>-1.4103000000000001</v>
      </c>
      <c r="I367" s="34">
        <v>3.9668999999999999</v>
      </c>
      <c r="J367" s="34">
        <v>1.40185</v>
      </c>
      <c r="K367" s="34">
        <v>997.38020745433539</v>
      </c>
      <c r="L367" s="34">
        <v>1.3278000000000001</v>
      </c>
      <c r="M367" s="23">
        <v>1.1171</v>
      </c>
      <c r="N367" s="23">
        <v>3.4470999999999998</v>
      </c>
      <c r="O367" s="34">
        <v>20.702378</v>
      </c>
      <c r="P367" s="34">
        <v>55.615073185923393</v>
      </c>
      <c r="Q367" s="23">
        <v>35.663800000000002</v>
      </c>
      <c r="R367" s="23">
        <v>3.0920000000000001E-3</v>
      </c>
      <c r="S367" s="23">
        <v>1.1993579999999999</v>
      </c>
      <c r="U367" s="1"/>
      <c r="V367" s="1"/>
      <c r="W367" s="1"/>
      <c r="X367" s="1"/>
      <c r="Y367" s="1"/>
      <c r="Z367" s="1"/>
      <c r="AA367" s="1"/>
      <c r="AB367" s="37"/>
      <c r="AC367" s="37"/>
      <c r="AD367" s="1"/>
      <c r="AE367" s="1"/>
    </row>
    <row r="368" spans="1:31" x14ac:dyDescent="0.3">
      <c r="A368" t="s">
        <v>870</v>
      </c>
      <c r="B368" t="s">
        <v>426</v>
      </c>
      <c r="C368" s="39">
        <v>17.418800000000001</v>
      </c>
      <c r="D368" s="34">
        <v>8.6456000000000017</v>
      </c>
      <c r="E368" s="23">
        <v>19.700199999999999</v>
      </c>
      <c r="F368" s="23">
        <v>2.5903999999999998</v>
      </c>
      <c r="G368" s="23">
        <v>1538.9624999999999</v>
      </c>
      <c r="H368" s="23">
        <v>11.300800000000001</v>
      </c>
      <c r="I368" s="34">
        <v>6.8515499999999996</v>
      </c>
      <c r="J368" s="34">
        <v>1.1853499999999999</v>
      </c>
      <c r="K368" s="34">
        <v>3654.3530120792461</v>
      </c>
      <c r="L368" s="34">
        <v>3.9571000000000001</v>
      </c>
      <c r="M368" s="23">
        <v>0.93110000000000004</v>
      </c>
      <c r="N368" s="23">
        <v>3.4855999999999998</v>
      </c>
      <c r="O368" s="34">
        <v>13.399775</v>
      </c>
      <c r="P368" s="34">
        <v>44.249370392417234</v>
      </c>
      <c r="Q368" s="23">
        <v>45.436399999999999</v>
      </c>
      <c r="R368" s="23">
        <v>1.9789999999999999E-3</v>
      </c>
      <c r="S368" s="23">
        <v>0.48433300000000001</v>
      </c>
      <c r="U368" s="1"/>
      <c r="V368" s="1"/>
      <c r="W368" s="1"/>
      <c r="X368" s="1"/>
      <c r="Y368" s="1"/>
      <c r="Z368" s="1"/>
      <c r="AA368" s="1"/>
      <c r="AB368" s="37"/>
      <c r="AC368" s="37"/>
      <c r="AD368" s="1"/>
      <c r="AE368" s="1"/>
    </row>
    <row r="369" spans="1:31" x14ac:dyDescent="0.3">
      <c r="A369" t="s">
        <v>871</v>
      </c>
      <c r="B369" t="s">
        <v>427</v>
      </c>
      <c r="C369" s="39">
        <v>4.0430000000000001</v>
      </c>
      <c r="D369" s="34">
        <v>1.2234000000000003</v>
      </c>
      <c r="E369" s="23">
        <v>17.091200000000001</v>
      </c>
      <c r="F369" s="23">
        <v>2.2002999999999999</v>
      </c>
      <c r="G369" s="23">
        <v>111.32499999999999</v>
      </c>
      <c r="H369" s="23">
        <v>-2.3563999999999998</v>
      </c>
      <c r="I369" s="34">
        <v>3.0991865779084242</v>
      </c>
      <c r="J369" s="34">
        <v>0.46621650162908068</v>
      </c>
      <c r="K369" s="34">
        <v>0</v>
      </c>
      <c r="L369" s="34">
        <v>3.5434000000000001</v>
      </c>
      <c r="M369" s="23">
        <v>0.56259999999999999</v>
      </c>
      <c r="N369" s="23">
        <v>2.6383000000000001</v>
      </c>
      <c r="O369" s="34">
        <v>18.082236999999999</v>
      </c>
      <c r="P369" s="34">
        <v>44.506983166984213</v>
      </c>
      <c r="Q369" s="23">
        <v>19.006499999999999</v>
      </c>
      <c r="R369" s="23">
        <v>4.0994000000000003E-2</v>
      </c>
      <c r="S369" s="23">
        <v>2.4903050000000002</v>
      </c>
      <c r="U369" s="1"/>
      <c r="V369" s="1"/>
      <c r="W369" s="1"/>
      <c r="X369" s="1"/>
      <c r="Y369" s="1"/>
      <c r="Z369" s="1"/>
      <c r="AA369" s="1"/>
      <c r="AB369" s="37"/>
      <c r="AC369" s="37"/>
      <c r="AD369" s="1"/>
      <c r="AE369" s="1"/>
    </row>
    <row r="370" spans="1:31" x14ac:dyDescent="0.3">
      <c r="A370" t="s">
        <v>872</v>
      </c>
      <c r="B370" t="s">
        <v>428</v>
      </c>
      <c r="C370" s="39">
        <v>8.9673999999999996</v>
      </c>
      <c r="D370" s="34">
        <v>3.8026</v>
      </c>
      <c r="E370" s="23">
        <v>17.113199999999999</v>
      </c>
      <c r="F370" s="23">
        <v>2.0783999999999998</v>
      </c>
      <c r="G370" s="23">
        <v>65.846666666666678</v>
      </c>
      <c r="H370" s="23">
        <v>-1.6739999999999999</v>
      </c>
      <c r="I370" s="34">
        <v>2.6164442797064753</v>
      </c>
      <c r="J370" s="34">
        <v>9.3027186481824564E-2</v>
      </c>
      <c r="K370" s="34">
        <v>250.25625324476513</v>
      </c>
      <c r="L370" s="34">
        <v>4.0606999999999998</v>
      </c>
      <c r="M370" s="23">
        <v>0.30009999999999998</v>
      </c>
      <c r="N370" s="23">
        <v>3.6234999999999999</v>
      </c>
      <c r="O370" s="34">
        <v>20.428521</v>
      </c>
      <c r="P370" s="34">
        <v>53.301836600055331</v>
      </c>
      <c r="Q370" s="23">
        <v>17.781199999999998</v>
      </c>
      <c r="R370" s="23">
        <v>1.1471640000000001</v>
      </c>
      <c r="S370" s="23">
        <v>2.3089599999999999</v>
      </c>
      <c r="U370" s="1"/>
      <c r="V370" s="1"/>
      <c r="W370" s="1"/>
      <c r="X370" s="1"/>
      <c r="Y370" s="1"/>
      <c r="Z370" s="1"/>
      <c r="AA370" s="1"/>
      <c r="AB370" s="37"/>
      <c r="AC370" s="37"/>
      <c r="AD370" s="1"/>
      <c r="AE370" s="1"/>
    </row>
    <row r="371" spans="1:31" x14ac:dyDescent="0.3">
      <c r="A371" t="s">
        <v>873</v>
      </c>
      <c r="B371" t="s">
        <v>429</v>
      </c>
      <c r="C371" s="39">
        <v>8.6241000000000003</v>
      </c>
      <c r="D371" s="34">
        <v>3.2962000000000002</v>
      </c>
      <c r="E371" s="23">
        <v>57.603000000000002</v>
      </c>
      <c r="F371" s="23">
        <v>4.3304</v>
      </c>
      <c r="G371" s="23">
        <v>242.11</v>
      </c>
      <c r="H371" s="23">
        <v>40.903100000000002</v>
      </c>
      <c r="I371" s="34">
        <v>4.776452600827966</v>
      </c>
      <c r="J371" s="34">
        <v>2.618096369062251</v>
      </c>
      <c r="K371" s="34">
        <v>0</v>
      </c>
      <c r="L371" s="34">
        <v>0.19259999999999999</v>
      </c>
      <c r="M371" s="23">
        <v>0.63859999999999995</v>
      </c>
      <c r="N371" s="23">
        <v>4.3490000000000002</v>
      </c>
      <c r="O371" s="34">
        <v>8.1843489999999992</v>
      </c>
      <c r="P371" s="34">
        <v>58.310587559258728</v>
      </c>
      <c r="Q371" s="23">
        <v>23.851500000000001</v>
      </c>
      <c r="R371" s="23">
        <v>1.035E-2</v>
      </c>
      <c r="S371" s="23">
        <v>3.6542659999999998</v>
      </c>
      <c r="U371" s="1"/>
      <c r="V371" s="1"/>
      <c r="W371" s="1"/>
      <c r="X371" s="1"/>
      <c r="Y371" s="1"/>
      <c r="Z371" s="1"/>
      <c r="AA371" s="1"/>
      <c r="AB371" s="37"/>
      <c r="AC371" s="37"/>
      <c r="AD371" s="1"/>
      <c r="AE371" s="1"/>
    </row>
    <row r="372" spans="1:31" x14ac:dyDescent="0.3">
      <c r="A372" t="s">
        <v>874</v>
      </c>
      <c r="B372" t="s">
        <v>430</v>
      </c>
      <c r="C372" s="39">
        <v>9.9917999999999996</v>
      </c>
      <c r="D372" s="34">
        <v>2.8749000000000002</v>
      </c>
      <c r="E372" s="23">
        <v>16.1967</v>
      </c>
      <c r="F372" s="23">
        <v>2.1042000000000001</v>
      </c>
      <c r="G372" s="23">
        <v>524.18000000000006</v>
      </c>
      <c r="H372" s="23">
        <v>-4.74</v>
      </c>
      <c r="I372" s="34">
        <v>2.7741500000000001</v>
      </c>
      <c r="J372" s="34">
        <v>1.1796500000000001</v>
      </c>
      <c r="K372" s="34">
        <v>204.9211191117171</v>
      </c>
      <c r="L372" s="34">
        <v>9.6800999999999995</v>
      </c>
      <c r="M372" s="23">
        <v>0.3891</v>
      </c>
      <c r="N372" s="23">
        <v>2.5788000000000002</v>
      </c>
      <c r="O372" s="34">
        <v>16.622022999999999</v>
      </c>
      <c r="P372" s="34">
        <v>44.006780150028852</v>
      </c>
      <c r="Q372" s="23">
        <v>28.971599999999999</v>
      </c>
      <c r="R372" s="23">
        <v>0.96141799999999999</v>
      </c>
      <c r="S372" s="23">
        <v>0.57291199999999998</v>
      </c>
      <c r="U372" s="1"/>
      <c r="V372" s="1"/>
      <c r="W372" s="1"/>
      <c r="X372" s="1"/>
      <c r="Y372" s="1"/>
      <c r="Z372" s="1"/>
      <c r="AA372" s="1"/>
      <c r="AB372" s="37"/>
      <c r="AC372" s="37"/>
      <c r="AD372" s="1"/>
      <c r="AE372" s="1"/>
    </row>
    <row r="373" spans="1:31" x14ac:dyDescent="0.3">
      <c r="A373" t="s">
        <v>875</v>
      </c>
      <c r="B373" t="s">
        <v>431</v>
      </c>
      <c r="C373" s="39">
        <v>7.4363000000000001</v>
      </c>
      <c r="D373" s="34">
        <v>3.2896000000000005</v>
      </c>
      <c r="E373" s="23">
        <v>18.473700000000001</v>
      </c>
      <c r="F373" s="23">
        <v>2.4308000000000001</v>
      </c>
      <c r="G373" s="23">
        <v>82.460000000000008</v>
      </c>
      <c r="H373" s="23">
        <v>-4.4086999999999996</v>
      </c>
      <c r="I373" s="34">
        <v>3.7088000000000001</v>
      </c>
      <c r="J373" s="34">
        <v>0.61699999999999999</v>
      </c>
      <c r="K373" s="34">
        <v>12.747534330206282</v>
      </c>
      <c r="L373" s="34">
        <v>2.4540000000000002</v>
      </c>
      <c r="M373" s="23">
        <v>0.51639999999999997</v>
      </c>
      <c r="N373" s="23">
        <v>2.0297000000000001</v>
      </c>
      <c r="O373" s="34">
        <v>13.460792</v>
      </c>
      <c r="P373" s="34">
        <v>49.0914659044508</v>
      </c>
      <c r="Q373" s="23">
        <v>33.272300000000001</v>
      </c>
      <c r="R373" s="23">
        <v>0.20894799999999999</v>
      </c>
      <c r="S373" s="23">
        <v>3.0399630000000002</v>
      </c>
      <c r="U373" s="1"/>
      <c r="V373" s="1"/>
      <c r="W373" s="1"/>
      <c r="X373" s="1"/>
      <c r="Y373" s="1"/>
      <c r="Z373" s="1"/>
      <c r="AA373" s="1"/>
      <c r="AB373" s="37"/>
      <c r="AC373" s="37"/>
      <c r="AD373" s="1"/>
      <c r="AE373" s="1"/>
    </row>
    <row r="374" spans="1:31" x14ac:dyDescent="0.3">
      <c r="A374" t="s">
        <v>876</v>
      </c>
      <c r="B374" t="s">
        <v>432</v>
      </c>
      <c r="C374" s="39">
        <v>21.9117</v>
      </c>
      <c r="D374" s="34">
        <v>5.0273000000000003</v>
      </c>
      <c r="E374" s="23">
        <v>15.2096</v>
      </c>
      <c r="F374" s="23">
        <v>2.2258</v>
      </c>
      <c r="G374" s="23">
        <v>1636.24</v>
      </c>
      <c r="H374" s="23">
        <v>-7.1132</v>
      </c>
      <c r="I374" s="34">
        <v>4.8406000000000002</v>
      </c>
      <c r="J374" s="34">
        <v>6.5916999999999994</v>
      </c>
      <c r="K374" s="34">
        <v>1093.3936524332701</v>
      </c>
      <c r="L374" s="34">
        <v>3.1625999999999999</v>
      </c>
      <c r="M374" s="23">
        <v>1.2910999999999999</v>
      </c>
      <c r="N374" s="23">
        <v>1.4165000000000001</v>
      </c>
      <c r="O374" s="34">
        <v>11.229079</v>
      </c>
      <c r="P374" s="34">
        <v>42.227862439300665</v>
      </c>
      <c r="Q374" s="23">
        <v>46.903199999999998</v>
      </c>
      <c r="R374" s="23">
        <v>0</v>
      </c>
      <c r="S374" s="23">
        <v>6.4883999999999997E-2</v>
      </c>
      <c r="U374" s="1"/>
      <c r="V374" s="1"/>
      <c r="W374" s="1"/>
      <c r="X374" s="1"/>
      <c r="Y374" s="1"/>
      <c r="Z374" s="1"/>
      <c r="AA374" s="1"/>
      <c r="AB374" s="37"/>
      <c r="AC374" s="37"/>
      <c r="AD374" s="1"/>
      <c r="AE374" s="1"/>
    </row>
    <row r="375" spans="1:31" x14ac:dyDescent="0.3">
      <c r="A375" t="s">
        <v>877</v>
      </c>
      <c r="B375" t="s">
        <v>433</v>
      </c>
      <c r="C375" s="39">
        <v>15.985200000000001</v>
      </c>
      <c r="D375" s="34">
        <v>7.6091000000000006</v>
      </c>
      <c r="E375" s="23">
        <v>19.8017</v>
      </c>
      <c r="F375" s="23">
        <v>2.4540999999999999</v>
      </c>
      <c r="G375" s="23">
        <v>114</v>
      </c>
      <c r="H375" s="23">
        <v>7.7430000000000003</v>
      </c>
      <c r="I375" s="34">
        <v>4.9282000000000004</v>
      </c>
      <c r="J375" s="34">
        <v>1.9782500000000001</v>
      </c>
      <c r="K375" s="34">
        <v>1687.2991599242785</v>
      </c>
      <c r="L375" s="34">
        <v>6.0609999999999999</v>
      </c>
      <c r="M375" s="23">
        <v>0.48259999999999997</v>
      </c>
      <c r="N375" s="23">
        <v>3.7418999999999998</v>
      </c>
      <c r="O375" s="34">
        <v>16.243894000000001</v>
      </c>
      <c r="P375" s="34">
        <v>46.676414209517439</v>
      </c>
      <c r="Q375" s="23">
        <v>31.441800000000001</v>
      </c>
      <c r="R375" s="23">
        <v>1.3568E-2</v>
      </c>
      <c r="S375" s="23">
        <v>0.24023600000000001</v>
      </c>
      <c r="U375" s="1"/>
      <c r="V375" s="1"/>
      <c r="W375" s="1"/>
      <c r="X375" s="1"/>
      <c r="Y375" s="1"/>
      <c r="Z375" s="1"/>
      <c r="AA375" s="1"/>
      <c r="AB375" s="37"/>
      <c r="AC375" s="37"/>
      <c r="AD375" s="1"/>
      <c r="AE375" s="1"/>
    </row>
    <row r="376" spans="1:31" x14ac:dyDescent="0.3">
      <c r="A376" t="s">
        <v>878</v>
      </c>
      <c r="B376" t="s">
        <v>434</v>
      </c>
      <c r="C376" s="39">
        <v>12.121700000000001</v>
      </c>
      <c r="D376" s="34">
        <v>5.0250999999999992</v>
      </c>
      <c r="E376" s="23">
        <v>15.494899999999999</v>
      </c>
      <c r="F376" s="23">
        <v>1.8445</v>
      </c>
      <c r="G376" s="23">
        <v>229.19571428571427</v>
      </c>
      <c r="H376" s="23">
        <v>-2.2444000000000002</v>
      </c>
      <c r="I376" s="34">
        <v>3.7893999999999997</v>
      </c>
      <c r="J376" s="34">
        <v>0.34539999999999998</v>
      </c>
      <c r="K376" s="34">
        <v>1492.1638926259589</v>
      </c>
      <c r="L376" s="34">
        <v>5.0647000000000002</v>
      </c>
      <c r="M376" s="23">
        <v>0.79920000000000002</v>
      </c>
      <c r="N376" s="23">
        <v>2.3148</v>
      </c>
      <c r="O376" s="34">
        <v>13.810371</v>
      </c>
      <c r="P376" s="34">
        <v>49.158224908794246</v>
      </c>
      <c r="Q376" s="23">
        <v>27.088100000000001</v>
      </c>
      <c r="R376" s="23">
        <v>13.337778999999999</v>
      </c>
      <c r="S376" s="23">
        <v>0.76775400000000005</v>
      </c>
      <c r="U376" s="1"/>
      <c r="V376" s="1"/>
      <c r="W376" s="1"/>
      <c r="X376" s="1"/>
      <c r="Y376" s="1"/>
      <c r="Z376" s="1"/>
      <c r="AA376" s="1"/>
      <c r="AB376" s="37"/>
      <c r="AC376" s="37"/>
      <c r="AD376" s="1"/>
      <c r="AE376" s="1"/>
    </row>
    <row r="377" spans="1:31" x14ac:dyDescent="0.3">
      <c r="A377" t="s">
        <v>879</v>
      </c>
      <c r="B377" t="s">
        <v>435</v>
      </c>
      <c r="C377" s="39">
        <v>19.677299999999999</v>
      </c>
      <c r="D377" s="34">
        <v>8.8740999999999985</v>
      </c>
      <c r="E377" s="23">
        <v>14.139200000000001</v>
      </c>
      <c r="F377" s="23">
        <v>1.6182000000000001</v>
      </c>
      <c r="G377" s="23">
        <v>67.916666666666671</v>
      </c>
      <c r="H377" s="23">
        <v>-1.8967000000000001</v>
      </c>
      <c r="I377" s="34">
        <v>4.3849531358623359</v>
      </c>
      <c r="J377" s="34">
        <v>0.1849738037436913</v>
      </c>
      <c r="K377" s="34">
        <v>12.554654623832496</v>
      </c>
      <c r="L377" s="34">
        <v>0</v>
      </c>
      <c r="M377" s="23">
        <v>0.53620000000000001</v>
      </c>
      <c r="N377" s="23">
        <v>2.1796000000000002</v>
      </c>
      <c r="O377" s="34">
        <v>17.296673999999999</v>
      </c>
      <c r="P377" s="34">
        <v>47.444350860305619</v>
      </c>
      <c r="Q377" s="23">
        <v>29.366099999999999</v>
      </c>
      <c r="R377" s="23">
        <v>0.49164200000000002</v>
      </c>
      <c r="S377" s="23">
        <v>0.97438899999999995</v>
      </c>
      <c r="U377" s="1"/>
      <c r="V377" s="1"/>
      <c r="W377" s="1"/>
      <c r="X377" s="1"/>
      <c r="Y377" s="1"/>
      <c r="Z377" s="1"/>
      <c r="AA377" s="1"/>
      <c r="AB377" s="37"/>
      <c r="AC377" s="37"/>
      <c r="AD377" s="1"/>
      <c r="AE377" s="1"/>
    </row>
    <row r="378" spans="1:31" x14ac:dyDescent="0.3">
      <c r="A378" t="s">
        <v>880</v>
      </c>
      <c r="B378" t="s">
        <v>436</v>
      </c>
      <c r="C378" s="39">
        <v>15.014799999999999</v>
      </c>
      <c r="D378" s="34">
        <v>5.6877000000000004</v>
      </c>
      <c r="E378" s="23">
        <v>14.8681</v>
      </c>
      <c r="F378" s="23">
        <v>1.7212000000000001</v>
      </c>
      <c r="G378" s="23">
        <v>43.05</v>
      </c>
      <c r="H378" s="23">
        <v>1.2262</v>
      </c>
      <c r="I378" s="34">
        <v>4.776452600827966</v>
      </c>
      <c r="J378" s="34">
        <v>2.618096369062251</v>
      </c>
      <c r="K378" s="34">
        <v>427.66313035895945</v>
      </c>
      <c r="L378" s="34">
        <v>0</v>
      </c>
      <c r="M378" s="23">
        <v>0.22639999999999999</v>
      </c>
      <c r="N378" s="23">
        <v>2.7816000000000001</v>
      </c>
      <c r="O378" s="34">
        <v>14.991038</v>
      </c>
      <c r="P378" s="34">
        <v>57.143247004884969</v>
      </c>
      <c r="Q378" s="23">
        <v>20.736000000000001</v>
      </c>
      <c r="R378" s="23">
        <v>0.56504299999999996</v>
      </c>
      <c r="S378" s="23">
        <v>11.261791000000001</v>
      </c>
      <c r="U378" s="1"/>
      <c r="V378" s="1"/>
      <c r="W378" s="1"/>
      <c r="X378" s="1"/>
      <c r="Y378" s="1"/>
      <c r="Z378" s="1"/>
      <c r="AA378" s="1"/>
      <c r="AB378" s="37"/>
      <c r="AC378" s="37"/>
      <c r="AD378" s="1"/>
      <c r="AE378" s="1"/>
    </row>
    <row r="379" spans="1:31" x14ac:dyDescent="0.3">
      <c r="A379" t="s">
        <v>881</v>
      </c>
      <c r="B379" t="s">
        <v>437</v>
      </c>
      <c r="C379" s="39">
        <v>9.9205000000000005</v>
      </c>
      <c r="D379" s="34">
        <v>4.7893000000000008</v>
      </c>
      <c r="E379" s="23">
        <v>16.5441</v>
      </c>
      <c r="F379" s="23">
        <v>2.0627</v>
      </c>
      <c r="G379" s="23">
        <v>252.59</v>
      </c>
      <c r="H379" s="23">
        <v>7.2252999999999998</v>
      </c>
      <c r="I379" s="34">
        <v>4.1699000000000002</v>
      </c>
      <c r="J379" s="34">
        <v>0.38205</v>
      </c>
      <c r="K379" s="34">
        <v>210.80613844957671</v>
      </c>
      <c r="L379" s="34">
        <v>1.794</v>
      </c>
      <c r="M379" s="23">
        <v>0.38750000000000001</v>
      </c>
      <c r="N379" s="23">
        <v>2.5144000000000002</v>
      </c>
      <c r="O379" s="34">
        <v>15.423855</v>
      </c>
      <c r="P379" s="34">
        <v>50.660513538340403</v>
      </c>
      <c r="Q379" s="23">
        <v>29.293700000000001</v>
      </c>
      <c r="R379" s="23">
        <v>10.048908000000001</v>
      </c>
      <c r="S379" s="23">
        <v>1.107469</v>
      </c>
      <c r="U379" s="1"/>
      <c r="V379" s="1"/>
      <c r="W379" s="1"/>
      <c r="X379" s="1"/>
      <c r="Y379" s="1"/>
      <c r="Z379" s="1"/>
      <c r="AA379" s="1"/>
      <c r="AB379" s="37"/>
      <c r="AC379" s="37"/>
      <c r="AD379" s="1"/>
      <c r="AE379" s="1"/>
    </row>
    <row r="380" spans="1:31" x14ac:dyDescent="0.3">
      <c r="A380" t="s">
        <v>882</v>
      </c>
      <c r="B380" t="s">
        <v>438</v>
      </c>
      <c r="C380" s="39">
        <v>8.0555000000000003</v>
      </c>
      <c r="D380" s="34">
        <v>3.1082000000000001</v>
      </c>
      <c r="E380" s="23">
        <v>19.188400000000001</v>
      </c>
      <c r="F380" s="23">
        <v>2.9424000000000001</v>
      </c>
      <c r="G380" s="23">
        <v>116.02500000000001</v>
      </c>
      <c r="H380" s="23">
        <v>-5.0792000000000002</v>
      </c>
      <c r="I380" s="34">
        <v>3.5937289876839893</v>
      </c>
      <c r="J380" s="34">
        <v>1.019529515108925</v>
      </c>
      <c r="K380" s="34">
        <v>0</v>
      </c>
      <c r="L380" s="34">
        <v>3.3107000000000002</v>
      </c>
      <c r="M380" s="23">
        <v>0.55479999999999996</v>
      </c>
      <c r="N380" s="23">
        <v>2.8397000000000001</v>
      </c>
      <c r="O380" s="34">
        <v>13.954432000000001</v>
      </c>
      <c r="P380" s="34">
        <v>47.881710573512414</v>
      </c>
      <c r="Q380" s="23">
        <v>34.438800000000001</v>
      </c>
      <c r="R380" s="23">
        <v>2.5049999999999998E-3</v>
      </c>
      <c r="S380" s="23">
        <v>0.85748199999999997</v>
      </c>
      <c r="U380" s="1"/>
      <c r="V380" s="1"/>
      <c r="W380" s="1"/>
      <c r="X380" s="1"/>
      <c r="Y380" s="1"/>
      <c r="Z380" s="1"/>
      <c r="AA380" s="1"/>
      <c r="AB380" s="37"/>
      <c r="AC380" s="37"/>
      <c r="AD380" s="1"/>
      <c r="AE380" s="1"/>
    </row>
    <row r="381" spans="1:31" x14ac:dyDescent="0.3">
      <c r="A381" t="s">
        <v>883</v>
      </c>
      <c r="B381" t="s">
        <v>439</v>
      </c>
      <c r="C381" s="39">
        <v>25.744800000000001</v>
      </c>
      <c r="D381" s="34">
        <v>11.932300000000001</v>
      </c>
      <c r="E381" s="23">
        <v>13.287699999999999</v>
      </c>
      <c r="F381" s="23">
        <v>1.3138000000000001</v>
      </c>
      <c r="G381" s="23">
        <v>83.484999999999999</v>
      </c>
      <c r="H381" s="23">
        <v>-0.13689999999999999</v>
      </c>
      <c r="I381" s="34">
        <v>5.6564653932032876</v>
      </c>
      <c r="J381" s="34">
        <v>0.41662211849192105</v>
      </c>
      <c r="K381" s="34">
        <v>305.17739132814313</v>
      </c>
      <c r="L381" s="34">
        <v>3.7972999999999999</v>
      </c>
      <c r="M381" s="23">
        <v>0.48259999999999997</v>
      </c>
      <c r="N381" s="23">
        <v>3.0634999999999999</v>
      </c>
      <c r="O381" s="34">
        <v>27.993523</v>
      </c>
      <c r="P381" s="34">
        <v>50.688711464953748</v>
      </c>
      <c r="Q381" s="23">
        <v>34.631</v>
      </c>
      <c r="R381" s="23">
        <v>0</v>
      </c>
      <c r="S381" s="23">
        <v>2.4808240000000001</v>
      </c>
      <c r="U381" s="1"/>
      <c r="V381" s="1"/>
      <c r="W381" s="1"/>
      <c r="X381" s="1"/>
      <c r="Y381" s="1"/>
      <c r="Z381" s="1"/>
      <c r="AA381" s="1"/>
      <c r="AB381" s="37"/>
      <c r="AC381" s="37"/>
      <c r="AD381" s="1"/>
      <c r="AE381" s="1"/>
    </row>
    <row r="382" spans="1:31" x14ac:dyDescent="0.3">
      <c r="A382" t="s">
        <v>884</v>
      </c>
      <c r="B382" t="s">
        <v>440</v>
      </c>
      <c r="C382" s="39">
        <v>8.0667000000000009</v>
      </c>
      <c r="D382" s="34">
        <v>3.6577000000000002</v>
      </c>
      <c r="E382" s="23">
        <v>15.8012</v>
      </c>
      <c r="F382" s="23">
        <v>1.7927999999999999</v>
      </c>
      <c r="G382" s="23">
        <v>544.73</v>
      </c>
      <c r="H382" s="23">
        <v>1.3843000000000001</v>
      </c>
      <c r="I382" s="34">
        <v>4.5283999999999995</v>
      </c>
      <c r="J382" s="34">
        <v>2.8913000000000002</v>
      </c>
      <c r="K382" s="34">
        <v>0</v>
      </c>
      <c r="L382" s="34">
        <v>3.6625999999999999</v>
      </c>
      <c r="M382" s="23">
        <v>0.40350000000000003</v>
      </c>
      <c r="N382" s="23">
        <v>2.7934000000000001</v>
      </c>
      <c r="O382" s="34">
        <v>7.3267239999999996</v>
      </c>
      <c r="P382" s="34">
        <v>44.847503373819166</v>
      </c>
      <c r="Q382" s="23">
        <v>26.296900000000001</v>
      </c>
      <c r="R382" s="23">
        <v>0.176924</v>
      </c>
      <c r="S382" s="23">
        <v>1.243406</v>
      </c>
      <c r="U382" s="1"/>
      <c r="V382" s="1"/>
      <c r="W382" s="1"/>
      <c r="X382" s="1"/>
      <c r="Y382" s="1"/>
      <c r="Z382" s="1"/>
      <c r="AA382" s="1"/>
      <c r="AB382" s="37"/>
      <c r="AC382" s="37"/>
      <c r="AD382" s="1"/>
      <c r="AE382" s="1"/>
    </row>
    <row r="383" spans="1:31" x14ac:dyDescent="0.3">
      <c r="A383" t="s">
        <v>885</v>
      </c>
      <c r="B383" t="s">
        <v>441</v>
      </c>
      <c r="C383" s="39">
        <v>14.632</v>
      </c>
      <c r="D383" s="34">
        <v>6.6335999999999995</v>
      </c>
      <c r="E383" s="23">
        <v>33.093699999999998</v>
      </c>
      <c r="F383" s="23">
        <v>4.8108000000000004</v>
      </c>
      <c r="G383" s="23">
        <v>318.02</v>
      </c>
      <c r="H383" s="23">
        <v>22.578199999999999</v>
      </c>
      <c r="I383" s="34">
        <v>4.776452600827966</v>
      </c>
      <c r="J383" s="34">
        <v>2.618096369062251</v>
      </c>
      <c r="K383" s="34">
        <v>65.52190733929217</v>
      </c>
      <c r="L383" s="34">
        <v>2.1175999999999999</v>
      </c>
      <c r="M383" s="23">
        <v>0.60409999999999997</v>
      </c>
      <c r="N383" s="23">
        <v>4.4423000000000004</v>
      </c>
      <c r="O383" s="34">
        <v>9.6903240000000004</v>
      </c>
      <c r="P383" s="34">
        <v>58.897834536368684</v>
      </c>
      <c r="Q383" s="23">
        <v>39.282899999999998</v>
      </c>
      <c r="R383" s="23">
        <v>1.5561E-2</v>
      </c>
      <c r="S383" s="23">
        <v>2.5928110000000002</v>
      </c>
      <c r="U383" s="1"/>
      <c r="V383" s="1"/>
      <c r="W383" s="1"/>
      <c r="X383" s="1"/>
      <c r="Y383" s="1"/>
      <c r="Z383" s="1"/>
      <c r="AA383" s="1"/>
      <c r="AB383" s="37"/>
      <c r="AC383" s="37"/>
      <c r="AD383" s="1"/>
      <c r="AE383" s="1"/>
    </row>
    <row r="384" spans="1:31" x14ac:dyDescent="0.3">
      <c r="A384" t="s">
        <v>886</v>
      </c>
      <c r="B384" t="s">
        <v>442</v>
      </c>
      <c r="C384" s="39">
        <v>32.884799999999998</v>
      </c>
      <c r="D384" s="34">
        <v>15.804900000000002</v>
      </c>
      <c r="E384" s="23">
        <v>16.648900000000001</v>
      </c>
      <c r="F384" s="23">
        <v>2.1564999999999999</v>
      </c>
      <c r="G384" s="23">
        <v>56.69</v>
      </c>
      <c r="H384" s="23">
        <v>-4.8156999999999996</v>
      </c>
      <c r="I384" s="34">
        <v>4.776452600827966</v>
      </c>
      <c r="J384" s="34">
        <v>2.618096369062251</v>
      </c>
      <c r="K384" s="34">
        <v>27.715596422369227</v>
      </c>
      <c r="L384" s="34">
        <v>1.2416</v>
      </c>
      <c r="M384" s="23">
        <v>0.19489999999999999</v>
      </c>
      <c r="N384" s="23">
        <v>2.4020999999999999</v>
      </c>
      <c r="O384" s="34">
        <v>15.631757</v>
      </c>
      <c r="P384" s="34">
        <v>54.770388529403377</v>
      </c>
      <c r="Q384" s="23">
        <v>15.0001</v>
      </c>
      <c r="R384" s="23">
        <v>13.132863</v>
      </c>
      <c r="S384" s="23">
        <v>2.1033170000000001</v>
      </c>
      <c r="U384" s="1"/>
      <c r="V384" s="1"/>
      <c r="W384" s="1"/>
      <c r="X384" s="1"/>
      <c r="Y384" s="1"/>
      <c r="Z384" s="1"/>
      <c r="AA384" s="1"/>
      <c r="AB384" s="37"/>
      <c r="AC384" s="37"/>
      <c r="AD384" s="1"/>
      <c r="AE384" s="1"/>
    </row>
    <row r="385" spans="1:31" x14ac:dyDescent="0.3">
      <c r="A385" t="s">
        <v>887</v>
      </c>
      <c r="B385" t="s">
        <v>443</v>
      </c>
      <c r="C385" s="39">
        <v>21.755299999999998</v>
      </c>
      <c r="D385" s="34">
        <v>7.213099999999999</v>
      </c>
      <c r="E385" s="23">
        <v>15.303900000000001</v>
      </c>
      <c r="F385" s="23">
        <v>2.0055000000000001</v>
      </c>
      <c r="G385" s="23">
        <v>309.13</v>
      </c>
      <c r="H385" s="23">
        <v>-11.3851</v>
      </c>
      <c r="I385" s="34">
        <v>1.9457716130970262</v>
      </c>
      <c r="J385" s="34">
        <v>1.9810192455120426</v>
      </c>
      <c r="K385" s="34">
        <v>0</v>
      </c>
      <c r="L385" s="34">
        <v>4.3814000000000002</v>
      </c>
      <c r="M385" s="23">
        <v>0.45579999999999998</v>
      </c>
      <c r="N385" s="23">
        <v>1.9397</v>
      </c>
      <c r="O385" s="34">
        <v>14.633639000000001</v>
      </c>
      <c r="P385" s="34">
        <v>54.508970214981453</v>
      </c>
      <c r="Q385" s="23">
        <v>22.267199999999999</v>
      </c>
      <c r="R385" s="23">
        <v>6.8499999999999995E-4</v>
      </c>
      <c r="S385" s="23">
        <v>2.3525680000000002</v>
      </c>
      <c r="U385" s="1"/>
      <c r="V385" s="1"/>
      <c r="W385" s="1"/>
      <c r="X385" s="1"/>
      <c r="Y385" s="1"/>
      <c r="Z385" s="1"/>
      <c r="AA385" s="1"/>
      <c r="AB385" s="37"/>
      <c r="AC385" s="37"/>
      <c r="AD385" s="1"/>
      <c r="AE385" s="1"/>
    </row>
    <row r="386" spans="1:31" x14ac:dyDescent="0.3">
      <c r="A386" t="s">
        <v>888</v>
      </c>
      <c r="B386" t="s">
        <v>444</v>
      </c>
      <c r="C386" s="39">
        <v>10.0679</v>
      </c>
      <c r="D386" s="34">
        <v>3.7061000000000002</v>
      </c>
      <c r="E386" s="23">
        <v>14.686299999999999</v>
      </c>
      <c r="F386" s="23">
        <v>1.7159</v>
      </c>
      <c r="G386" s="23">
        <v>1219.7828571428574</v>
      </c>
      <c r="H386" s="23">
        <v>-2.8837999999999999</v>
      </c>
      <c r="I386" s="34">
        <v>3.6674500000000001</v>
      </c>
      <c r="J386" s="34">
        <v>1.41035</v>
      </c>
      <c r="K386" s="34">
        <v>1180.982835406046</v>
      </c>
      <c r="L386" s="34">
        <v>3.2501000000000002</v>
      </c>
      <c r="M386" s="23">
        <v>0.3503</v>
      </c>
      <c r="N386" s="23">
        <v>2.8570000000000002</v>
      </c>
      <c r="O386" s="34">
        <v>11.173102</v>
      </c>
      <c r="P386" s="34">
        <v>46.652421185206563</v>
      </c>
      <c r="Q386" s="23">
        <v>37.705300000000001</v>
      </c>
      <c r="R386" s="23">
        <v>3.0349000000000001E-2</v>
      </c>
      <c r="S386" s="23">
        <v>0.108097</v>
      </c>
      <c r="U386" s="1"/>
      <c r="V386" s="1"/>
      <c r="W386" s="1"/>
      <c r="X386" s="1"/>
      <c r="Y386" s="1"/>
      <c r="Z386" s="1"/>
      <c r="AA386" s="1"/>
      <c r="AB386" s="37"/>
      <c r="AC386" s="37"/>
      <c r="AD386" s="1"/>
      <c r="AE386" s="1"/>
    </row>
    <row r="387" spans="1:31" x14ac:dyDescent="0.3">
      <c r="A387" t="s">
        <v>889</v>
      </c>
      <c r="B387" t="s">
        <v>445</v>
      </c>
      <c r="C387" s="39">
        <v>20.903300000000002</v>
      </c>
      <c r="D387" s="34">
        <v>8.8110999999999997</v>
      </c>
      <c r="E387" s="23">
        <v>11.470800000000001</v>
      </c>
      <c r="F387" s="23">
        <v>1.3673999999999999</v>
      </c>
      <c r="G387" s="23">
        <v>96.64</v>
      </c>
      <c r="H387" s="23">
        <v>-2.6711999999999998</v>
      </c>
      <c r="I387" s="34">
        <v>3.7903000000000002</v>
      </c>
      <c r="J387" s="34">
        <v>0.71309999999999996</v>
      </c>
      <c r="K387" s="34">
        <v>0</v>
      </c>
      <c r="L387" s="34">
        <v>6.6302000000000003</v>
      </c>
      <c r="M387" s="23">
        <v>0.15590000000000001</v>
      </c>
      <c r="N387" s="23">
        <v>2.4935999999999998</v>
      </c>
      <c r="O387" s="34">
        <v>22.511172999999999</v>
      </c>
      <c r="P387" s="34">
        <v>51.728478642604777</v>
      </c>
      <c r="Q387" s="23">
        <v>20.758500000000002</v>
      </c>
      <c r="R387" s="23">
        <v>0.94943599999999995</v>
      </c>
      <c r="S387" s="23">
        <v>20.982980999999999</v>
      </c>
      <c r="U387" s="1"/>
      <c r="V387" s="1"/>
      <c r="W387" s="1"/>
      <c r="X387" s="1"/>
      <c r="Y387" s="1"/>
      <c r="Z387" s="1"/>
      <c r="AA387" s="1"/>
      <c r="AB387" s="37"/>
      <c r="AC387" s="37"/>
      <c r="AD387" s="1"/>
      <c r="AE387" s="1"/>
    </row>
    <row r="388" spans="1:31" x14ac:dyDescent="0.3">
      <c r="A388" t="s">
        <v>890</v>
      </c>
      <c r="B388" t="s">
        <v>446</v>
      </c>
      <c r="C388" s="39">
        <v>16.5961</v>
      </c>
      <c r="D388" s="34">
        <v>8.4894999999999996</v>
      </c>
      <c r="E388" s="23">
        <v>14.6492</v>
      </c>
      <c r="F388" s="23">
        <v>1.9724999999999999</v>
      </c>
      <c r="G388" s="23">
        <v>135.02000000000001</v>
      </c>
      <c r="H388" s="23">
        <v>3.7616000000000001</v>
      </c>
      <c r="I388" s="34">
        <v>3.3007499999999999</v>
      </c>
      <c r="J388" s="34">
        <v>0.53905000000000003</v>
      </c>
      <c r="K388" s="34">
        <v>210.86849401710657</v>
      </c>
      <c r="L388" s="34">
        <v>3.0535999999999999</v>
      </c>
      <c r="M388" s="23">
        <v>0.64449999999999996</v>
      </c>
      <c r="N388" s="23">
        <v>2.6309</v>
      </c>
      <c r="O388" s="34">
        <v>19.549738999999999</v>
      </c>
      <c r="P388" s="34">
        <v>44.79674567608955</v>
      </c>
      <c r="Q388" s="23">
        <v>27.807700000000001</v>
      </c>
      <c r="R388" s="23">
        <v>0.150868</v>
      </c>
      <c r="S388" s="23">
        <v>1.3975649999999999</v>
      </c>
      <c r="U388" s="1"/>
      <c r="V388" s="1"/>
      <c r="W388" s="1"/>
      <c r="X388" s="1"/>
      <c r="Y388" s="1"/>
      <c r="Z388" s="1"/>
      <c r="AA388" s="1"/>
      <c r="AB388" s="37"/>
      <c r="AC388" s="37"/>
      <c r="AD388" s="1"/>
      <c r="AE388" s="1"/>
    </row>
    <row r="389" spans="1:31" x14ac:dyDescent="0.3">
      <c r="A389" t="s">
        <v>891</v>
      </c>
      <c r="B389" t="s">
        <v>447</v>
      </c>
      <c r="C389" s="39">
        <v>1.22</v>
      </c>
      <c r="D389" s="34">
        <v>0.29039999999999988</v>
      </c>
      <c r="E389" s="23">
        <v>13.6556</v>
      </c>
      <c r="F389" s="23">
        <v>1.7342</v>
      </c>
      <c r="G389" s="23">
        <v>86.58</v>
      </c>
      <c r="H389" s="23">
        <v>-19.192599999999999</v>
      </c>
      <c r="I389" s="34">
        <v>5.1907395350263785</v>
      </c>
      <c r="J389" s="34">
        <v>0.49339906642728903</v>
      </c>
      <c r="K389" s="34">
        <v>213.35958122679077</v>
      </c>
      <c r="L389" s="34">
        <v>2.8839000000000001</v>
      </c>
      <c r="M389" s="23">
        <v>0.58260000000000001</v>
      </c>
      <c r="N389" s="23">
        <v>3.9821</v>
      </c>
      <c r="O389" s="34">
        <v>11.773406</v>
      </c>
      <c r="P389" s="34">
        <v>57.641718848358344</v>
      </c>
      <c r="Q389" s="23">
        <v>27.874600000000001</v>
      </c>
      <c r="R389" s="23">
        <v>1.9680000000000001E-3</v>
      </c>
      <c r="S389" s="23">
        <v>1.493506</v>
      </c>
      <c r="U389" s="1"/>
      <c r="V389" s="1"/>
      <c r="W389" s="1"/>
      <c r="X389" s="1"/>
      <c r="Y389" s="1"/>
      <c r="Z389" s="1"/>
      <c r="AA389" s="1"/>
      <c r="AB389" s="37"/>
      <c r="AC389" s="37"/>
      <c r="AD389" s="1"/>
      <c r="AE389" s="1"/>
    </row>
    <row r="390" spans="1:31" x14ac:dyDescent="0.3">
      <c r="A390" t="s">
        <v>892</v>
      </c>
      <c r="B390" t="s">
        <v>448</v>
      </c>
      <c r="C390" s="39">
        <v>19.368400000000001</v>
      </c>
      <c r="D390" s="34">
        <v>6.4726999999999997</v>
      </c>
      <c r="E390" s="23">
        <v>17.269300000000001</v>
      </c>
      <c r="F390" s="23">
        <v>2.5110000000000001</v>
      </c>
      <c r="G390" s="23">
        <v>104.62333333333333</v>
      </c>
      <c r="H390" s="23">
        <v>-6.8428000000000004</v>
      </c>
      <c r="I390" s="34">
        <v>4.8666999999999998</v>
      </c>
      <c r="J390" s="34">
        <v>0.43265000000000003</v>
      </c>
      <c r="K390" s="34">
        <v>140.82365214931127</v>
      </c>
      <c r="L390" s="34">
        <v>2.6198999999999999</v>
      </c>
      <c r="M390" s="23">
        <v>0.33379999999999999</v>
      </c>
      <c r="N390" s="23">
        <v>2.1648000000000001</v>
      </c>
      <c r="O390" s="34">
        <v>14.772043999999999</v>
      </c>
      <c r="P390" s="34">
        <v>44.13277232351566</v>
      </c>
      <c r="Q390" s="23">
        <v>29.459099999999999</v>
      </c>
      <c r="R390" s="23">
        <v>0</v>
      </c>
      <c r="S390" s="23">
        <v>4.3625910000000001</v>
      </c>
      <c r="U390" s="1"/>
      <c r="V390" s="1"/>
      <c r="W390" s="1"/>
      <c r="X390" s="1"/>
      <c r="Y390" s="1"/>
      <c r="Z390" s="1"/>
      <c r="AA390" s="1"/>
      <c r="AB390" s="37"/>
      <c r="AC390" s="37"/>
      <c r="AD390" s="1"/>
      <c r="AE390" s="1"/>
    </row>
    <row r="391" spans="1:31" x14ac:dyDescent="0.3">
      <c r="A391" t="s">
        <v>893</v>
      </c>
      <c r="B391" t="s">
        <v>449</v>
      </c>
      <c r="C391" s="39">
        <v>7.2129000000000003</v>
      </c>
      <c r="D391" s="34">
        <v>2.3831000000000002</v>
      </c>
      <c r="E391" s="23">
        <v>18.759899999999998</v>
      </c>
      <c r="F391" s="23">
        <v>2.7639</v>
      </c>
      <c r="G391" s="23">
        <v>26.215000000000003</v>
      </c>
      <c r="H391" s="23">
        <v>1.887</v>
      </c>
      <c r="I391" s="34">
        <v>4.776452600827966</v>
      </c>
      <c r="J391" s="34">
        <v>2.618096369062251</v>
      </c>
      <c r="K391" s="34">
        <v>762.17663624751856</v>
      </c>
      <c r="L391" s="34">
        <v>4.3821000000000003</v>
      </c>
      <c r="M391" s="23">
        <v>0.629</v>
      </c>
      <c r="N391" s="23">
        <v>3.0387</v>
      </c>
      <c r="O391" s="34">
        <v>12.472835</v>
      </c>
      <c r="P391" s="34">
        <v>49.449323176944347</v>
      </c>
      <c r="Q391" s="23">
        <v>20.230499999999999</v>
      </c>
      <c r="R391" s="23">
        <v>5.352E-3</v>
      </c>
      <c r="S391" s="23">
        <v>8.8590669999999996</v>
      </c>
      <c r="U391" s="1"/>
      <c r="V391" s="1"/>
      <c r="W391" s="1"/>
      <c r="X391" s="1"/>
      <c r="Y391" s="1"/>
      <c r="Z391" s="1"/>
      <c r="AA391" s="1"/>
      <c r="AB391" s="37"/>
      <c r="AC391" s="37"/>
      <c r="AD391" s="1"/>
      <c r="AE391" s="1"/>
    </row>
    <row r="392" spans="1:31" x14ac:dyDescent="0.3">
      <c r="A392" t="s">
        <v>894</v>
      </c>
      <c r="B392" t="s">
        <v>450</v>
      </c>
      <c r="C392" s="39">
        <v>11.3154</v>
      </c>
      <c r="D392" s="34">
        <v>4.1599000000000004</v>
      </c>
      <c r="E392" s="23">
        <v>13.7302</v>
      </c>
      <c r="F392" s="23">
        <v>1.3301000000000001</v>
      </c>
      <c r="G392" s="23">
        <v>216.13000000000002</v>
      </c>
      <c r="H392" s="23">
        <v>8.8521000000000001</v>
      </c>
      <c r="I392" s="34">
        <v>4.776452600827966</v>
      </c>
      <c r="J392" s="34">
        <v>2.618096369062251</v>
      </c>
      <c r="K392" s="34">
        <v>0</v>
      </c>
      <c r="L392" s="34">
        <v>1.5760000000000001</v>
      </c>
      <c r="M392" s="23">
        <v>0.43190000000000001</v>
      </c>
      <c r="N392" s="23">
        <v>3.0091999999999999</v>
      </c>
      <c r="O392" s="34">
        <v>15.642488</v>
      </c>
      <c r="P392" s="34">
        <v>49.345737512498374</v>
      </c>
      <c r="Q392" s="23">
        <v>17.642600000000002</v>
      </c>
      <c r="R392" s="23">
        <v>0</v>
      </c>
      <c r="S392" s="23">
        <v>1.503841</v>
      </c>
      <c r="U392" s="1"/>
      <c r="V392" s="1"/>
      <c r="W392" s="1"/>
      <c r="X392" s="1"/>
      <c r="Y392" s="1"/>
      <c r="Z392" s="1"/>
      <c r="AA392" s="1"/>
      <c r="AB392" s="37"/>
      <c r="AC392" s="37"/>
      <c r="AD392" s="1"/>
      <c r="AE392" s="1"/>
    </row>
    <row r="393" spans="1:31" x14ac:dyDescent="0.3">
      <c r="A393" t="s">
        <v>895</v>
      </c>
      <c r="B393" t="s">
        <v>451</v>
      </c>
      <c r="C393" s="39">
        <v>4.2744</v>
      </c>
      <c r="D393" s="34">
        <v>1.8321999999999998</v>
      </c>
      <c r="E393" s="23">
        <v>17.707699999999999</v>
      </c>
      <c r="F393" s="23">
        <v>2.3666999999999998</v>
      </c>
      <c r="G393" s="23">
        <v>87.83</v>
      </c>
      <c r="H393" s="23">
        <v>-3.1974</v>
      </c>
      <c r="I393" s="34">
        <v>5.0400500000000008</v>
      </c>
      <c r="J393" s="34">
        <v>0.34370000000000001</v>
      </c>
      <c r="K393" s="34">
        <v>920.28236406060785</v>
      </c>
      <c r="L393" s="34">
        <v>3.7073</v>
      </c>
      <c r="M393" s="23">
        <v>0.1845</v>
      </c>
      <c r="N393" s="23">
        <v>1.6319999999999999</v>
      </c>
      <c r="O393" s="34">
        <v>6.9558160000000004</v>
      </c>
      <c r="P393" s="34">
        <v>48.476539634615975</v>
      </c>
      <c r="Q393" s="23">
        <v>30.594799999999999</v>
      </c>
      <c r="R393" s="23">
        <v>3.1999999999999999E-5</v>
      </c>
      <c r="S393" s="23">
        <v>2.6659630000000001</v>
      </c>
      <c r="U393" s="1"/>
      <c r="V393" s="1"/>
      <c r="W393" s="1"/>
      <c r="X393" s="1"/>
      <c r="Y393" s="1"/>
      <c r="Z393" s="1"/>
      <c r="AA393" s="1"/>
      <c r="AB393" s="37"/>
      <c r="AC393" s="37"/>
      <c r="AD393" s="1"/>
      <c r="AE393" s="1"/>
    </row>
    <row r="394" spans="1:31" x14ac:dyDescent="0.3">
      <c r="A394" t="s">
        <v>896</v>
      </c>
      <c r="B394" t="s">
        <v>452</v>
      </c>
      <c r="C394" s="39">
        <v>3.1876000000000002</v>
      </c>
      <c r="D394" s="34">
        <v>1.1428999999999998</v>
      </c>
      <c r="E394" s="23">
        <v>22.383800000000001</v>
      </c>
      <c r="F394" s="23">
        <v>2.8576999999999999</v>
      </c>
      <c r="G394" s="23">
        <v>251.55666666666664</v>
      </c>
      <c r="H394" s="23">
        <v>-4.4537000000000004</v>
      </c>
      <c r="I394" s="34">
        <v>4.776452600827966</v>
      </c>
      <c r="J394" s="34">
        <v>2.618096369062251</v>
      </c>
      <c r="K394" s="34">
        <v>0</v>
      </c>
      <c r="L394" s="34">
        <v>0</v>
      </c>
      <c r="M394" s="23">
        <v>0.46</v>
      </c>
      <c r="N394" s="23">
        <v>2.0868000000000002</v>
      </c>
      <c r="O394" s="34">
        <v>17.187767999999998</v>
      </c>
      <c r="P394" s="34">
        <v>46.745138471231776</v>
      </c>
      <c r="Q394" s="23">
        <v>16.125399999999999</v>
      </c>
      <c r="R394" s="23">
        <v>7.0456469999999998</v>
      </c>
      <c r="S394" s="23">
        <v>0.73055000000000003</v>
      </c>
      <c r="U394" s="1"/>
      <c r="V394" s="1"/>
      <c r="W394" s="1"/>
      <c r="X394" s="1"/>
      <c r="Y394" s="1"/>
      <c r="Z394" s="1"/>
      <c r="AA394" s="1"/>
      <c r="AB394" s="37"/>
      <c r="AC394" s="37"/>
      <c r="AD394" s="1"/>
      <c r="AE394" s="1"/>
    </row>
    <row r="395" spans="1:31" x14ac:dyDescent="0.3">
      <c r="A395" t="s">
        <v>897</v>
      </c>
      <c r="B395" t="s">
        <v>453</v>
      </c>
      <c r="C395" s="39">
        <v>16.637799999999999</v>
      </c>
      <c r="D395" s="34">
        <v>5.9408999999999992</v>
      </c>
      <c r="E395" s="23">
        <v>18.605699999999999</v>
      </c>
      <c r="F395" s="23">
        <v>2.2694000000000001</v>
      </c>
      <c r="G395" s="23">
        <v>25.15</v>
      </c>
      <c r="H395" s="23">
        <v>5.8242000000000003</v>
      </c>
      <c r="I395" s="34">
        <v>5.6380378610050217</v>
      </c>
      <c r="J395" s="34">
        <v>1.514073944291829</v>
      </c>
      <c r="K395" s="34">
        <v>537.98887805040727</v>
      </c>
      <c r="L395" s="34">
        <v>9.3691999999999993</v>
      </c>
      <c r="M395" s="23">
        <v>0.32169999999999999</v>
      </c>
      <c r="N395" s="23">
        <v>5.0641999999999996</v>
      </c>
      <c r="O395" s="34">
        <v>9.4499510000000004</v>
      </c>
      <c r="P395" s="34">
        <v>63.952480782669461</v>
      </c>
      <c r="Q395" s="23">
        <v>27.366499999999998</v>
      </c>
      <c r="R395" s="23">
        <v>4.3550000000000004E-3</v>
      </c>
      <c r="S395" s="23">
        <v>14.789578000000001</v>
      </c>
      <c r="U395" s="1"/>
      <c r="V395" s="1"/>
      <c r="W395" s="1"/>
      <c r="X395" s="1"/>
      <c r="Y395" s="1"/>
      <c r="Z395" s="1"/>
      <c r="AA395" s="1"/>
      <c r="AB395" s="37"/>
      <c r="AC395" s="37"/>
      <c r="AD395" s="1"/>
      <c r="AE395" s="1"/>
    </row>
    <row r="396" spans="1:31" x14ac:dyDescent="0.3">
      <c r="A396" t="s">
        <v>898</v>
      </c>
      <c r="B396" t="s">
        <v>454</v>
      </c>
      <c r="C396" s="39">
        <v>6.9882</v>
      </c>
      <c r="D396" s="34">
        <v>2.5188000000000001</v>
      </c>
      <c r="E396" s="23">
        <v>21.464500000000001</v>
      </c>
      <c r="F396" s="23">
        <v>2.9859</v>
      </c>
      <c r="G396" s="23">
        <v>205.73666666666668</v>
      </c>
      <c r="H396" s="23">
        <v>-4.1554000000000002</v>
      </c>
      <c r="I396" s="34">
        <v>4.776452600827966</v>
      </c>
      <c r="J396" s="34">
        <v>2.618096369062251</v>
      </c>
      <c r="K396" s="34">
        <v>0</v>
      </c>
      <c r="L396" s="34">
        <v>6.6186999999999996</v>
      </c>
      <c r="M396" s="23">
        <v>0.47099999999999997</v>
      </c>
      <c r="N396" s="23">
        <v>2.7126999999999999</v>
      </c>
      <c r="O396" s="34">
        <v>10.569380000000001</v>
      </c>
      <c r="P396" s="34">
        <v>48.091901696482552</v>
      </c>
      <c r="Q396" s="23">
        <v>19.8202</v>
      </c>
      <c r="R396" s="23">
        <v>13.444265</v>
      </c>
      <c r="S396" s="23">
        <v>0.82604200000000005</v>
      </c>
      <c r="U396" s="1"/>
      <c r="V396" s="1"/>
      <c r="W396" s="1"/>
      <c r="X396" s="1"/>
      <c r="Y396" s="1"/>
      <c r="Z396" s="1"/>
      <c r="AA396" s="1"/>
      <c r="AB396" s="37"/>
      <c r="AC396" s="37"/>
      <c r="AD396" s="1"/>
      <c r="AE396" s="1"/>
    </row>
    <row r="397" spans="1:31" x14ac:dyDescent="0.3">
      <c r="A397" t="s">
        <v>899</v>
      </c>
      <c r="B397" t="s">
        <v>455</v>
      </c>
      <c r="C397" s="39">
        <v>7.4763999999999999</v>
      </c>
      <c r="D397" s="34">
        <v>2.9174000000000007</v>
      </c>
      <c r="E397" s="23">
        <v>15.073700000000001</v>
      </c>
      <c r="F397" s="23">
        <v>2.0341999999999998</v>
      </c>
      <c r="G397" s="23">
        <v>131.10400000000001</v>
      </c>
      <c r="H397" s="23">
        <v>-4.6933999999999996</v>
      </c>
      <c r="I397" s="34">
        <v>3.2690000000000001</v>
      </c>
      <c r="J397" s="34">
        <v>0.46314999999999995</v>
      </c>
      <c r="K397" s="34">
        <v>1259.5241344233416</v>
      </c>
      <c r="L397" s="34">
        <v>9.4814000000000007</v>
      </c>
      <c r="M397" s="23">
        <v>0.29360000000000003</v>
      </c>
      <c r="N397" s="23">
        <v>2.2544</v>
      </c>
      <c r="O397" s="34">
        <v>12.747640000000001</v>
      </c>
      <c r="P397" s="34">
        <v>50.900542745531851</v>
      </c>
      <c r="Q397" s="23">
        <v>29.261299999999999</v>
      </c>
      <c r="R397" s="23">
        <v>0.65003299999999997</v>
      </c>
      <c r="S397" s="23">
        <v>1.29498</v>
      </c>
      <c r="U397" s="1"/>
      <c r="V397" s="1"/>
      <c r="W397" s="1"/>
      <c r="X397" s="1"/>
      <c r="Y397" s="1"/>
      <c r="Z397" s="1"/>
      <c r="AA397" s="1"/>
      <c r="AB397" s="37"/>
      <c r="AC397" s="37"/>
      <c r="AD397" s="1"/>
      <c r="AE397" s="1"/>
    </row>
    <row r="398" spans="1:31" x14ac:dyDescent="0.3">
      <c r="A398" t="s">
        <v>900</v>
      </c>
      <c r="B398" t="s">
        <v>456</v>
      </c>
      <c r="C398" s="39">
        <v>6.3205</v>
      </c>
      <c r="D398" s="34">
        <v>3.1294</v>
      </c>
      <c r="E398" s="23">
        <v>15.613300000000001</v>
      </c>
      <c r="F398" s="23">
        <v>2.1158999999999999</v>
      </c>
      <c r="G398" s="23">
        <v>76.573333333333338</v>
      </c>
      <c r="H398" s="23">
        <v>-0.81479999999999997</v>
      </c>
      <c r="I398" s="34">
        <v>3.5257372087284899</v>
      </c>
      <c r="J398" s="34">
        <v>0.99019433974318027</v>
      </c>
      <c r="K398" s="34">
        <v>251.3185200851255</v>
      </c>
      <c r="L398" s="34">
        <v>2.7618</v>
      </c>
      <c r="M398" s="23">
        <v>0.38300000000000001</v>
      </c>
      <c r="N398" s="23">
        <v>2.9037000000000002</v>
      </c>
      <c r="O398" s="34">
        <v>17.105445</v>
      </c>
      <c r="P398" s="34">
        <v>53.821315541869822</v>
      </c>
      <c r="Q398" s="23">
        <v>19.7639</v>
      </c>
      <c r="R398" s="23">
        <v>14.486107000000001</v>
      </c>
      <c r="S398" s="23">
        <v>1.3231599999999999</v>
      </c>
      <c r="U398" s="1"/>
      <c r="V398" s="1"/>
      <c r="W398" s="1"/>
      <c r="X398" s="1"/>
      <c r="Y398" s="1"/>
      <c r="Z398" s="1"/>
      <c r="AA398" s="1"/>
      <c r="AB398" s="37"/>
      <c r="AC398" s="37"/>
      <c r="AD398" s="1"/>
      <c r="AE398" s="1"/>
    </row>
    <row r="399" spans="1:31" x14ac:dyDescent="0.3">
      <c r="A399" t="s">
        <v>901</v>
      </c>
      <c r="B399" t="s">
        <v>457</v>
      </c>
      <c r="C399" s="39">
        <v>2.9921000000000002</v>
      </c>
      <c r="D399" s="34">
        <v>0.99669999999999992</v>
      </c>
      <c r="E399" s="23">
        <v>19.2639</v>
      </c>
      <c r="F399" s="23">
        <v>2.7884000000000002</v>
      </c>
      <c r="G399" s="23">
        <v>92.22</v>
      </c>
      <c r="H399" s="23">
        <v>-0.67620000000000002</v>
      </c>
      <c r="I399" s="34">
        <v>4.0781908357544658</v>
      </c>
      <c r="J399" s="34">
        <v>0.53389749800487452</v>
      </c>
      <c r="K399" s="34">
        <v>198.36535754504504</v>
      </c>
      <c r="L399" s="34">
        <v>4.3536000000000001</v>
      </c>
      <c r="M399" s="23">
        <v>0.4214</v>
      </c>
      <c r="N399" s="23">
        <v>2.0842000000000001</v>
      </c>
      <c r="O399" s="34">
        <v>12.887219999999999</v>
      </c>
      <c r="P399" s="34">
        <v>52.513707110010607</v>
      </c>
      <c r="Q399" s="23">
        <v>29.428599999999999</v>
      </c>
      <c r="R399" s="23">
        <v>5.4162220000000003</v>
      </c>
      <c r="S399" s="23">
        <v>1.094455</v>
      </c>
      <c r="U399" s="1"/>
      <c r="V399" s="1"/>
      <c r="W399" s="1"/>
      <c r="X399" s="1"/>
      <c r="Y399" s="1"/>
      <c r="Z399" s="1"/>
      <c r="AA399" s="1"/>
      <c r="AB399" s="37"/>
      <c r="AC399" s="37"/>
      <c r="AD399" s="1"/>
      <c r="AE399" s="1"/>
    </row>
    <row r="400" spans="1:31" x14ac:dyDescent="0.3">
      <c r="A400" t="s">
        <v>902</v>
      </c>
      <c r="B400" t="s">
        <v>458</v>
      </c>
      <c r="C400" s="39">
        <v>10.335000000000001</v>
      </c>
      <c r="D400" s="34">
        <v>4.8819999999999997</v>
      </c>
      <c r="E400" s="23">
        <v>17.806899999999999</v>
      </c>
      <c r="F400" s="23">
        <v>1.9346000000000001</v>
      </c>
      <c r="G400" s="23">
        <v>648.34</v>
      </c>
      <c r="H400" s="23">
        <v>14.9793</v>
      </c>
      <c r="I400" s="34">
        <v>6.8004999999999995</v>
      </c>
      <c r="J400" s="34">
        <v>0.50175000000000003</v>
      </c>
      <c r="K400" s="34">
        <v>1592.2509475743457</v>
      </c>
      <c r="L400" s="34">
        <v>5.2481999999999998</v>
      </c>
      <c r="M400" s="23">
        <v>0.43819999999999998</v>
      </c>
      <c r="N400" s="23">
        <v>4.0067000000000004</v>
      </c>
      <c r="O400" s="34">
        <v>15.844294</v>
      </c>
      <c r="P400" s="34">
        <v>55.915030798457202</v>
      </c>
      <c r="Q400" s="23">
        <v>40.253799999999998</v>
      </c>
      <c r="R400" s="23">
        <v>3.9880000000000002E-3</v>
      </c>
      <c r="S400" s="23">
        <v>0.53244999999999998</v>
      </c>
      <c r="U400" s="1"/>
      <c r="V400" s="1"/>
      <c r="W400" s="1"/>
      <c r="X400" s="1"/>
      <c r="Y400" s="1"/>
      <c r="Z400" s="1"/>
      <c r="AA400" s="1"/>
      <c r="AB400" s="37"/>
      <c r="AC400" s="37"/>
      <c r="AD400" s="1"/>
      <c r="AE400" s="1"/>
    </row>
    <row r="401" spans="1:31" x14ac:dyDescent="0.3">
      <c r="A401" t="s">
        <v>903</v>
      </c>
      <c r="B401" t="s">
        <v>459</v>
      </c>
      <c r="C401" s="39">
        <v>8.0815999999999999</v>
      </c>
      <c r="D401" s="34">
        <v>3.1417000000000002</v>
      </c>
      <c r="E401" s="23">
        <v>17.892800000000001</v>
      </c>
      <c r="F401" s="23">
        <v>1.9879</v>
      </c>
      <c r="G401" s="23">
        <v>156.94999999999999</v>
      </c>
      <c r="H401" s="23">
        <v>6.9036</v>
      </c>
      <c r="I401" s="34">
        <v>4.1835466049619789</v>
      </c>
      <c r="J401" s="34">
        <v>0.10607685354962573</v>
      </c>
      <c r="K401" s="34">
        <v>0</v>
      </c>
      <c r="L401" s="34">
        <v>3.7953000000000001</v>
      </c>
      <c r="M401" s="23">
        <v>0.45040000000000002</v>
      </c>
      <c r="N401" s="23">
        <v>2.9699</v>
      </c>
      <c r="O401" s="34">
        <v>12.568187999999999</v>
      </c>
      <c r="P401" s="34">
        <v>46.959234916180485</v>
      </c>
      <c r="Q401" s="23">
        <v>27.805900000000001</v>
      </c>
      <c r="R401" s="23">
        <v>1.2064E-2</v>
      </c>
      <c r="S401" s="23">
        <v>0.60878600000000005</v>
      </c>
      <c r="U401" s="1"/>
      <c r="V401" s="1"/>
      <c r="W401" s="1"/>
      <c r="X401" s="1"/>
      <c r="Y401" s="1"/>
      <c r="Z401" s="1"/>
      <c r="AA401" s="1"/>
      <c r="AB401" s="37"/>
      <c r="AC401" s="37"/>
      <c r="AD401" s="1"/>
      <c r="AE401" s="1"/>
    </row>
    <row r="402" spans="1:31" x14ac:dyDescent="0.3">
      <c r="A402" t="s">
        <v>904</v>
      </c>
      <c r="B402" t="s">
        <v>460</v>
      </c>
      <c r="C402" s="39">
        <v>11.491</v>
      </c>
      <c r="D402" s="34">
        <v>5.1541999999999994</v>
      </c>
      <c r="E402" s="23">
        <v>17.473800000000001</v>
      </c>
      <c r="F402" s="23">
        <v>2.0714000000000001</v>
      </c>
      <c r="G402" s="23">
        <v>323.24599999999998</v>
      </c>
      <c r="H402" s="23">
        <v>4.8216999999999999</v>
      </c>
      <c r="I402" s="34">
        <v>4.3657000000000004</v>
      </c>
      <c r="J402" s="34">
        <v>0.64944999999999997</v>
      </c>
      <c r="K402" s="34">
        <v>0</v>
      </c>
      <c r="L402" s="34">
        <v>3.9813000000000001</v>
      </c>
      <c r="M402" s="23">
        <v>1.4232</v>
      </c>
      <c r="N402" s="23">
        <v>3.0381999999999998</v>
      </c>
      <c r="O402" s="34">
        <v>15.716785</v>
      </c>
      <c r="P402" s="34">
        <v>42.679107897550793</v>
      </c>
      <c r="Q402" s="23">
        <v>31.753900000000002</v>
      </c>
      <c r="R402" s="23">
        <v>7.6900000000000004E-4</v>
      </c>
      <c r="S402" s="23">
        <v>1.302136</v>
      </c>
      <c r="U402" s="1"/>
      <c r="V402" s="1"/>
      <c r="W402" s="1"/>
      <c r="X402" s="1"/>
      <c r="Y402" s="1"/>
      <c r="Z402" s="1"/>
      <c r="AA402" s="1"/>
      <c r="AB402" s="37"/>
      <c r="AC402" s="37"/>
      <c r="AD402" s="1"/>
      <c r="AE402" s="1"/>
    </row>
    <row r="403" spans="1:31" x14ac:dyDescent="0.3">
      <c r="A403" t="s">
        <v>905</v>
      </c>
      <c r="B403" t="s">
        <v>461</v>
      </c>
      <c r="C403" s="39">
        <v>14.9398</v>
      </c>
      <c r="D403" s="34">
        <v>3.7553000000000001</v>
      </c>
      <c r="E403" s="23">
        <v>15.7905</v>
      </c>
      <c r="F403" s="23">
        <v>2.1482999999999999</v>
      </c>
      <c r="G403" s="23">
        <v>388.745</v>
      </c>
      <c r="H403" s="23">
        <v>-1.7482</v>
      </c>
      <c r="I403" s="34">
        <v>5.2637499999999999</v>
      </c>
      <c r="J403" s="34">
        <v>1.5674999999999999</v>
      </c>
      <c r="K403" s="34">
        <v>75.570808532007689</v>
      </c>
      <c r="L403" s="34">
        <v>5.6902999999999997</v>
      </c>
      <c r="M403" s="23">
        <v>0.53480000000000005</v>
      </c>
      <c r="N403" s="23">
        <v>2.7444000000000002</v>
      </c>
      <c r="O403" s="34">
        <v>9.3021829999999994</v>
      </c>
      <c r="P403" s="34">
        <v>50.483507070122101</v>
      </c>
      <c r="Q403" s="23">
        <v>32.5062</v>
      </c>
      <c r="R403" s="23">
        <v>4.75E-4</v>
      </c>
      <c r="S403" s="23">
        <v>0.31648500000000002</v>
      </c>
      <c r="U403" s="1"/>
      <c r="V403" s="1"/>
      <c r="W403" s="1"/>
      <c r="X403" s="1"/>
      <c r="Y403" s="1"/>
      <c r="Z403" s="1"/>
      <c r="AA403" s="1"/>
      <c r="AB403" s="37"/>
      <c r="AC403" s="37"/>
      <c r="AD403" s="1"/>
      <c r="AE403" s="1"/>
    </row>
    <row r="404" spans="1:31" x14ac:dyDescent="0.3">
      <c r="A404" t="s">
        <v>906</v>
      </c>
      <c r="B404" t="s">
        <v>462</v>
      </c>
      <c r="C404" s="39">
        <v>40.048200000000001</v>
      </c>
      <c r="D404" s="34">
        <v>17.368100000000002</v>
      </c>
      <c r="E404" s="23">
        <v>13.778600000000001</v>
      </c>
      <c r="F404" s="23">
        <v>1.7592000000000001</v>
      </c>
      <c r="G404" s="23">
        <v>58.41</v>
      </c>
      <c r="H404" s="23">
        <v>-3.2846000000000002</v>
      </c>
      <c r="I404" s="34">
        <v>2.4753884274556928</v>
      </c>
      <c r="J404" s="34">
        <v>0.32261572967908175</v>
      </c>
      <c r="K404" s="34">
        <v>276.44106488072987</v>
      </c>
      <c r="L404" s="34">
        <v>10.7242</v>
      </c>
      <c r="M404" s="23">
        <v>0.2994</v>
      </c>
      <c r="N404" s="23">
        <v>2.6766000000000001</v>
      </c>
      <c r="O404" s="34">
        <v>16.578955000000001</v>
      </c>
      <c r="P404" s="34">
        <v>62.116035972903525</v>
      </c>
      <c r="Q404" s="23">
        <v>20.092700000000001</v>
      </c>
      <c r="R404" s="23">
        <v>3.0000000000000001E-6</v>
      </c>
      <c r="S404" s="23">
        <v>19.045608000000001</v>
      </c>
      <c r="U404" s="1"/>
      <c r="V404" s="1"/>
      <c r="W404" s="1"/>
      <c r="X404" s="1"/>
      <c r="Y404" s="1"/>
      <c r="Z404" s="1"/>
      <c r="AA404" s="1"/>
      <c r="AB404" s="37"/>
      <c r="AC404" s="37"/>
      <c r="AD404" s="1"/>
      <c r="AE404" s="1"/>
    </row>
    <row r="405" spans="1:31" x14ac:dyDescent="0.3">
      <c r="A405" t="s">
        <v>907</v>
      </c>
      <c r="B405" t="s">
        <v>463</v>
      </c>
      <c r="C405" s="39">
        <v>5.2332000000000001</v>
      </c>
      <c r="D405" s="34">
        <v>1.8618999999999999</v>
      </c>
      <c r="E405" s="23">
        <v>17.4649</v>
      </c>
      <c r="F405" s="23">
        <v>2.2134999999999998</v>
      </c>
      <c r="G405" s="23">
        <v>496.65</v>
      </c>
      <c r="H405" s="23">
        <v>2.0095999999999998</v>
      </c>
      <c r="I405" s="34">
        <v>4.13985</v>
      </c>
      <c r="J405" s="34">
        <v>0.67464999999999997</v>
      </c>
      <c r="K405" s="34">
        <v>0</v>
      </c>
      <c r="L405" s="34">
        <v>9.9537999999999993</v>
      </c>
      <c r="M405" s="23">
        <v>0.24349999999999999</v>
      </c>
      <c r="N405" s="23">
        <v>2.1137999999999999</v>
      </c>
      <c r="O405" s="34">
        <v>8.6993950000000009</v>
      </c>
      <c r="P405" s="34">
        <v>47.079547111132705</v>
      </c>
      <c r="Q405" s="23">
        <v>32.9435</v>
      </c>
      <c r="R405" s="23">
        <v>2.3584999999999998E-2</v>
      </c>
      <c r="S405" s="23">
        <v>0.74358800000000003</v>
      </c>
      <c r="U405" s="1"/>
      <c r="V405" s="1"/>
      <c r="W405" s="1"/>
      <c r="X405" s="1"/>
      <c r="Y405" s="1"/>
      <c r="Z405" s="1"/>
      <c r="AA405" s="1"/>
      <c r="AB405" s="37"/>
      <c r="AC405" s="37"/>
      <c r="AD405" s="1"/>
      <c r="AE405" s="1"/>
    </row>
    <row r="406" spans="1:31" x14ac:dyDescent="0.3">
      <c r="A406" t="s">
        <v>908</v>
      </c>
      <c r="B406" t="s">
        <v>464</v>
      </c>
      <c r="C406" s="39">
        <v>7.8346</v>
      </c>
      <c r="D406" s="34">
        <v>2.5040999999999993</v>
      </c>
      <c r="E406" s="23">
        <v>21.378900000000002</v>
      </c>
      <c r="F406" s="23">
        <v>3.1261999999999999</v>
      </c>
      <c r="G406" s="23">
        <v>346.1466666666667</v>
      </c>
      <c r="H406" s="23">
        <v>-4.1024000000000003</v>
      </c>
      <c r="I406" s="34">
        <v>3.4146000000000001</v>
      </c>
      <c r="J406" s="34">
        <v>0.79859999999999998</v>
      </c>
      <c r="K406" s="34">
        <v>4.8909735931956835</v>
      </c>
      <c r="L406" s="34">
        <v>5.2769000000000004</v>
      </c>
      <c r="M406" s="23">
        <v>0.30249999999999999</v>
      </c>
      <c r="N406" s="23">
        <v>2.9817999999999998</v>
      </c>
      <c r="O406" s="34">
        <v>16.934431</v>
      </c>
      <c r="P406" s="34">
        <v>54.378920070762305</v>
      </c>
      <c r="Q406" s="23">
        <v>24.267700000000001</v>
      </c>
      <c r="R406" s="23">
        <v>5.3430770000000001</v>
      </c>
      <c r="S406" s="23">
        <v>0.78577900000000001</v>
      </c>
      <c r="U406" s="1"/>
      <c r="V406" s="1"/>
      <c r="W406" s="1"/>
      <c r="X406" s="1"/>
      <c r="Y406" s="1"/>
      <c r="Z406" s="1"/>
      <c r="AA406" s="1"/>
      <c r="AB406" s="37"/>
      <c r="AC406" s="37"/>
      <c r="AD406" s="1"/>
      <c r="AE406" s="1"/>
    </row>
    <row r="407" spans="1:31" x14ac:dyDescent="0.3">
      <c r="A407" t="s">
        <v>909</v>
      </c>
      <c r="B407" t="s">
        <v>465</v>
      </c>
      <c r="C407" s="39">
        <v>7.3959000000000001</v>
      </c>
      <c r="D407" s="34">
        <v>3.0860000000000003</v>
      </c>
      <c r="E407" s="23">
        <v>14.2934</v>
      </c>
      <c r="F407" s="23">
        <v>1.6831</v>
      </c>
      <c r="G407" s="23">
        <v>142.74</v>
      </c>
      <c r="H407" s="23">
        <v>0.86829999999999996</v>
      </c>
      <c r="I407" s="34">
        <v>4.7807499999999994</v>
      </c>
      <c r="J407" s="34">
        <v>0.76285000000000003</v>
      </c>
      <c r="K407" s="34">
        <v>0</v>
      </c>
      <c r="L407" s="34">
        <v>4.3822000000000001</v>
      </c>
      <c r="M407" s="23">
        <v>0.4259</v>
      </c>
      <c r="N407" s="23">
        <v>2.6699000000000002</v>
      </c>
      <c r="O407" s="34">
        <v>15.078607</v>
      </c>
      <c r="P407" s="34">
        <v>57.956280248156688</v>
      </c>
      <c r="Q407" s="23">
        <v>22.6356</v>
      </c>
      <c r="R407" s="23">
        <v>1.324953</v>
      </c>
      <c r="S407" s="23">
        <v>10.721254999999999</v>
      </c>
      <c r="U407" s="1"/>
      <c r="V407" s="1"/>
      <c r="W407" s="1"/>
      <c r="X407" s="1"/>
      <c r="Y407" s="1"/>
      <c r="Z407" s="1"/>
      <c r="AA407" s="1"/>
      <c r="AB407" s="37"/>
      <c r="AC407" s="37"/>
      <c r="AD407" s="1"/>
      <c r="AE407" s="1"/>
    </row>
    <row r="408" spans="1:31" x14ac:dyDescent="0.3">
      <c r="A408" t="s">
        <v>910</v>
      </c>
      <c r="B408" t="s">
        <v>466</v>
      </c>
      <c r="C408" s="39">
        <v>52.4026</v>
      </c>
      <c r="D408" s="34">
        <v>27.024700000000003</v>
      </c>
      <c r="E408" s="23">
        <v>18.821200000000001</v>
      </c>
      <c r="F408" s="23">
        <v>2.4794999999999998</v>
      </c>
      <c r="G408" s="23">
        <v>38.770000000000003</v>
      </c>
      <c r="H408" s="23">
        <v>1.1105</v>
      </c>
      <c r="I408" s="34">
        <v>2.1601500000000002</v>
      </c>
      <c r="J408" s="34">
        <v>1.2133499999999999</v>
      </c>
      <c r="K408" s="34">
        <v>375.86268667974053</v>
      </c>
      <c r="L408" s="34">
        <v>5.8196000000000003</v>
      </c>
      <c r="M408" s="23">
        <v>0.33529999999999999</v>
      </c>
      <c r="N408" s="23">
        <v>2.9828000000000001</v>
      </c>
      <c r="O408" s="34">
        <v>19.579498999999998</v>
      </c>
      <c r="P408" s="34">
        <v>51.151965394019186</v>
      </c>
      <c r="Q408" s="23">
        <v>22.544</v>
      </c>
      <c r="R408" s="23">
        <v>4.2839999999999996E-3</v>
      </c>
      <c r="S408" s="23">
        <v>13.889602</v>
      </c>
      <c r="U408" s="1"/>
      <c r="V408" s="1"/>
      <c r="W408" s="1"/>
      <c r="X408" s="1"/>
      <c r="Y408" s="1"/>
      <c r="Z408" s="1"/>
      <c r="AA408" s="1"/>
      <c r="AB408" s="37"/>
      <c r="AC408" s="37"/>
      <c r="AD408" s="1"/>
      <c r="AE408" s="1"/>
    </row>
    <row r="409" spans="1:31" x14ac:dyDescent="0.3">
      <c r="U409" s="1"/>
      <c r="V409" s="1"/>
    </row>
    <row r="410" spans="1:31" x14ac:dyDescent="0.3">
      <c r="U410" s="1"/>
      <c r="V410" s="1"/>
    </row>
    <row r="411" spans="1:31" x14ac:dyDescent="0.3">
      <c r="C411" s="39"/>
      <c r="D411" s="39"/>
      <c r="E411" s="41"/>
      <c r="I411" s="39"/>
      <c r="J411" s="39"/>
      <c r="K411" s="39"/>
      <c r="L411" s="39"/>
      <c r="M411" s="41"/>
      <c r="U411" s="1"/>
      <c r="V411" s="1"/>
    </row>
    <row r="412" spans="1:31" x14ac:dyDescent="0.3">
      <c r="C412" s="39"/>
      <c r="D412" s="39"/>
      <c r="E412" s="41"/>
      <c r="I412" s="39"/>
      <c r="J412" s="39"/>
      <c r="K412" s="39"/>
      <c r="L412" s="39"/>
      <c r="M412" s="41"/>
      <c r="U412" s="1"/>
      <c r="V412" s="1"/>
    </row>
    <row r="413" spans="1:31" x14ac:dyDescent="0.3">
      <c r="C413" s="39"/>
      <c r="D413" s="39"/>
      <c r="E413" s="41"/>
      <c r="I413" s="39"/>
      <c r="J413" s="39"/>
      <c r="K413" s="39"/>
      <c r="L413" s="39"/>
      <c r="M413" s="41"/>
      <c r="U413" s="1"/>
      <c r="V413" s="1"/>
    </row>
    <row r="414" spans="1:31" x14ac:dyDescent="0.3">
      <c r="C414" s="39"/>
      <c r="D414" s="39"/>
      <c r="E414" s="41"/>
      <c r="I414" s="39"/>
      <c r="J414" s="39"/>
      <c r="K414" s="39"/>
      <c r="L414" s="39"/>
      <c r="M414" s="41"/>
      <c r="U414" s="1"/>
      <c r="V414" s="1"/>
    </row>
    <row r="415" spans="1:31" x14ac:dyDescent="0.3">
      <c r="C415" s="39"/>
      <c r="D415" s="39"/>
      <c r="E415" s="41"/>
      <c r="I415" s="39"/>
      <c r="J415" s="39"/>
      <c r="K415" s="39"/>
      <c r="L415" s="39"/>
      <c r="M415" s="41"/>
      <c r="U415" s="1"/>
      <c r="V415" s="1"/>
    </row>
    <row r="416" spans="1:31" x14ac:dyDescent="0.3">
      <c r="C416" s="39"/>
      <c r="D416" s="39"/>
      <c r="E416" s="41"/>
      <c r="I416" s="39"/>
      <c r="J416" s="39"/>
      <c r="K416" s="39"/>
      <c r="L416" s="39"/>
      <c r="M416" s="41"/>
      <c r="U416" s="1"/>
      <c r="V416" s="1"/>
    </row>
    <row r="417" spans="3:22" x14ac:dyDescent="0.3">
      <c r="C417" s="39"/>
      <c r="D417" s="39"/>
      <c r="E417" s="41"/>
      <c r="I417" s="39"/>
      <c r="J417" s="39"/>
      <c r="K417" s="39"/>
      <c r="L417" s="39"/>
      <c r="M417" s="41"/>
      <c r="U417" s="1"/>
      <c r="V417" s="1"/>
    </row>
    <row r="418" spans="3:22" x14ac:dyDescent="0.3">
      <c r="C418" s="39"/>
      <c r="D418" s="39"/>
      <c r="E418" s="41"/>
      <c r="I418" s="39"/>
      <c r="J418" s="39"/>
      <c r="K418" s="39"/>
      <c r="L418" s="39"/>
      <c r="M418" s="41"/>
      <c r="U418" s="1"/>
      <c r="V418" s="1"/>
    </row>
    <row r="419" spans="3:22" x14ac:dyDescent="0.3">
      <c r="C419" s="39"/>
      <c r="D419" s="39"/>
      <c r="E419" s="41"/>
      <c r="I419" s="39"/>
      <c r="J419" s="39"/>
      <c r="K419" s="39"/>
      <c r="L419" s="39"/>
      <c r="M419" s="41"/>
      <c r="U419" s="1"/>
      <c r="V419" s="1"/>
    </row>
    <row r="420" spans="3:22" x14ac:dyDescent="0.3">
      <c r="C420" s="39"/>
      <c r="D420" s="39"/>
      <c r="E420" s="41"/>
      <c r="I420" s="39"/>
      <c r="J420" s="39"/>
      <c r="K420" s="39"/>
      <c r="L420" s="39"/>
      <c r="M420" s="41"/>
      <c r="U420" s="1"/>
      <c r="V420" s="1"/>
    </row>
    <row r="421" spans="3:22" x14ac:dyDescent="0.3">
      <c r="C421" s="39"/>
      <c r="D421" s="39"/>
      <c r="E421" s="41"/>
      <c r="I421" s="39"/>
      <c r="J421" s="39"/>
      <c r="K421" s="39"/>
      <c r="L421" s="39"/>
      <c r="M421" s="41"/>
      <c r="U421" s="1"/>
      <c r="V421" s="1"/>
    </row>
    <row r="422" spans="3:22" x14ac:dyDescent="0.3">
      <c r="C422" s="39"/>
      <c r="D422" s="39"/>
      <c r="E422" s="41"/>
      <c r="I422" s="39"/>
      <c r="J422" s="39"/>
      <c r="K422" s="39"/>
      <c r="L422" s="39"/>
      <c r="M422" s="41"/>
      <c r="U422" s="1"/>
      <c r="V422" s="1"/>
    </row>
    <row r="423" spans="3:22" x14ac:dyDescent="0.3">
      <c r="C423" s="39"/>
      <c r="D423" s="39"/>
      <c r="E423" s="41"/>
      <c r="I423" s="39"/>
      <c r="J423" s="39"/>
      <c r="K423" s="39"/>
      <c r="L423" s="39"/>
      <c r="M423" s="41"/>
      <c r="U423" s="1"/>
      <c r="V423" s="1"/>
    </row>
    <row r="424" spans="3:22" x14ac:dyDescent="0.3">
      <c r="C424" s="39"/>
      <c r="D424" s="39"/>
      <c r="E424" s="41"/>
      <c r="I424" s="39"/>
      <c r="J424" s="39"/>
      <c r="K424" s="39"/>
      <c r="L424" s="39"/>
      <c r="M424" s="41"/>
      <c r="U424" s="1"/>
      <c r="V424" s="1"/>
    </row>
    <row r="425" spans="3:22" x14ac:dyDescent="0.3">
      <c r="C425" s="39"/>
      <c r="D425" s="39"/>
      <c r="E425" s="41"/>
      <c r="I425" s="39"/>
      <c r="J425" s="39"/>
      <c r="K425" s="39"/>
      <c r="L425" s="39"/>
      <c r="M425" s="41"/>
      <c r="U425" s="1"/>
      <c r="V425" s="1"/>
    </row>
    <row r="426" spans="3:22" x14ac:dyDescent="0.3">
      <c r="C426" s="39"/>
      <c r="D426" s="39"/>
      <c r="E426" s="41"/>
      <c r="I426" s="39"/>
      <c r="J426" s="39"/>
      <c r="K426" s="39"/>
      <c r="L426" s="39"/>
      <c r="M426" s="41"/>
      <c r="U426" s="1"/>
      <c r="V426" s="1"/>
    </row>
    <row r="427" spans="3:22" x14ac:dyDescent="0.3">
      <c r="C427" s="39"/>
      <c r="D427" s="39"/>
      <c r="E427" s="41"/>
      <c r="I427" s="39"/>
      <c r="J427" s="39"/>
      <c r="K427" s="39"/>
      <c r="L427" s="39"/>
      <c r="M427" s="41"/>
      <c r="U427" s="1"/>
      <c r="V427" s="1"/>
    </row>
    <row r="428" spans="3:22" x14ac:dyDescent="0.3">
      <c r="C428" s="39"/>
      <c r="D428" s="39"/>
      <c r="E428" s="41"/>
      <c r="I428" s="39"/>
      <c r="J428" s="39"/>
      <c r="K428" s="39"/>
      <c r="L428" s="39"/>
      <c r="M428" s="41"/>
      <c r="U428" s="1"/>
      <c r="V428" s="1"/>
    </row>
    <row r="429" spans="3:22" x14ac:dyDescent="0.3">
      <c r="C429" s="39"/>
      <c r="D429" s="39"/>
      <c r="E429" s="41"/>
      <c r="I429" s="39"/>
      <c r="J429" s="39"/>
      <c r="K429" s="39"/>
      <c r="L429" s="39"/>
      <c r="M429" s="41"/>
      <c r="U429" s="1"/>
      <c r="V429" s="1"/>
    </row>
    <row r="430" spans="3:22" x14ac:dyDescent="0.3">
      <c r="C430" s="39"/>
      <c r="D430" s="39"/>
      <c r="E430" s="41"/>
      <c r="I430" s="39"/>
      <c r="J430" s="39"/>
      <c r="K430" s="39"/>
      <c r="L430" s="39"/>
      <c r="M430" s="41"/>
      <c r="U430" s="1"/>
      <c r="V430" s="1"/>
    </row>
    <row r="431" spans="3:22" x14ac:dyDescent="0.3">
      <c r="C431" s="39"/>
      <c r="D431" s="39"/>
      <c r="E431" s="41"/>
      <c r="I431" s="39"/>
      <c r="J431" s="39"/>
      <c r="K431" s="39"/>
      <c r="L431" s="39"/>
      <c r="M431" s="41"/>
      <c r="U431" s="1"/>
      <c r="V431" s="1"/>
    </row>
    <row r="432" spans="3:22" x14ac:dyDescent="0.3">
      <c r="C432" s="39"/>
      <c r="D432" s="39"/>
      <c r="E432" s="41"/>
      <c r="I432" s="39"/>
      <c r="J432" s="39"/>
      <c r="K432" s="39"/>
      <c r="L432" s="39"/>
      <c r="M432" s="41"/>
      <c r="U432" s="1"/>
      <c r="V432" s="1"/>
    </row>
    <row r="433" spans="3:22" x14ac:dyDescent="0.3">
      <c r="C433" s="39"/>
      <c r="D433" s="39"/>
      <c r="E433" s="41"/>
      <c r="I433" s="39"/>
      <c r="J433" s="39"/>
      <c r="K433" s="39"/>
      <c r="L433" s="39"/>
      <c r="M433" s="41"/>
      <c r="U433" s="1"/>
      <c r="V433" s="1"/>
    </row>
    <row r="434" spans="3:22" x14ac:dyDescent="0.3">
      <c r="C434" s="39"/>
      <c r="D434" s="39"/>
      <c r="E434" s="41"/>
      <c r="I434" s="39"/>
      <c r="J434" s="39"/>
      <c r="K434" s="39"/>
      <c r="L434" s="39"/>
      <c r="M434" s="41"/>
      <c r="U434" s="1"/>
      <c r="V434" s="1"/>
    </row>
    <row r="435" spans="3:22" x14ac:dyDescent="0.3">
      <c r="C435" s="39"/>
      <c r="D435" s="39"/>
      <c r="E435" s="41"/>
      <c r="I435" s="39"/>
      <c r="J435" s="39"/>
      <c r="K435" s="39"/>
      <c r="L435" s="39"/>
      <c r="M435" s="41"/>
      <c r="U435" s="1"/>
      <c r="V435" s="1"/>
    </row>
    <row r="436" spans="3:22" x14ac:dyDescent="0.3">
      <c r="C436" s="39"/>
      <c r="D436" s="39"/>
      <c r="E436" s="41"/>
      <c r="I436" s="39"/>
      <c r="J436" s="39"/>
      <c r="K436" s="39"/>
      <c r="L436" s="39"/>
      <c r="M436" s="41"/>
      <c r="U436" s="1"/>
      <c r="V436" s="1"/>
    </row>
    <row r="437" spans="3:22" x14ac:dyDescent="0.3">
      <c r="C437" s="39"/>
      <c r="D437" s="39"/>
      <c r="E437" s="41"/>
      <c r="I437" s="39"/>
      <c r="J437" s="39"/>
      <c r="K437" s="39"/>
      <c r="L437" s="39"/>
      <c r="M437" s="41"/>
      <c r="U437" s="1"/>
      <c r="V437" s="1"/>
    </row>
    <row r="438" spans="3:22" x14ac:dyDescent="0.3">
      <c r="C438" s="39"/>
      <c r="D438" s="39"/>
      <c r="E438" s="41"/>
      <c r="I438" s="39"/>
      <c r="J438" s="39"/>
      <c r="K438" s="39"/>
      <c r="L438" s="39"/>
      <c r="M438" s="41"/>
      <c r="U438" s="1"/>
      <c r="V438" s="1"/>
    </row>
    <row r="439" spans="3:22" x14ac:dyDescent="0.3">
      <c r="C439" s="39"/>
      <c r="D439" s="39"/>
      <c r="E439" s="41"/>
      <c r="I439" s="39"/>
      <c r="J439" s="39"/>
      <c r="K439" s="39"/>
      <c r="L439" s="39"/>
      <c r="M439" s="41"/>
      <c r="U439" s="1"/>
      <c r="V439" s="1"/>
    </row>
    <row r="440" spans="3:22" x14ac:dyDescent="0.3">
      <c r="C440" s="39"/>
      <c r="D440" s="39"/>
      <c r="E440" s="41"/>
      <c r="I440" s="39"/>
      <c r="J440" s="39"/>
      <c r="K440" s="39"/>
      <c r="L440" s="39"/>
      <c r="M440" s="41"/>
      <c r="U440" s="1"/>
      <c r="V440" s="1"/>
    </row>
    <row r="441" spans="3:22" x14ac:dyDescent="0.3">
      <c r="C441" s="39"/>
      <c r="D441" s="39"/>
      <c r="E441" s="41"/>
      <c r="I441" s="39"/>
      <c r="J441" s="39"/>
      <c r="K441" s="39"/>
      <c r="L441" s="39"/>
      <c r="M441" s="41"/>
      <c r="U441" s="1"/>
      <c r="V441" s="1"/>
    </row>
    <row r="442" spans="3:22" x14ac:dyDescent="0.3">
      <c r="C442" s="39"/>
      <c r="D442" s="39"/>
      <c r="E442" s="41"/>
      <c r="I442" s="39"/>
      <c r="J442" s="39"/>
      <c r="K442" s="39"/>
      <c r="L442" s="39"/>
      <c r="M442" s="41"/>
      <c r="U442" s="1"/>
      <c r="V442" s="1"/>
    </row>
    <row r="443" spans="3:22" x14ac:dyDescent="0.3">
      <c r="C443" s="39"/>
      <c r="D443" s="39"/>
      <c r="E443" s="41"/>
      <c r="I443" s="39"/>
      <c r="J443" s="39"/>
      <c r="K443" s="39"/>
      <c r="L443" s="39"/>
      <c r="M443" s="41"/>
      <c r="U443" s="1"/>
      <c r="V443" s="1"/>
    </row>
    <row r="444" spans="3:22" x14ac:dyDescent="0.3">
      <c r="C444" s="39"/>
      <c r="D444" s="39"/>
      <c r="E444" s="41"/>
      <c r="I444" s="39"/>
      <c r="J444" s="39"/>
      <c r="K444" s="39"/>
      <c r="L444" s="39"/>
      <c r="M444" s="41"/>
      <c r="U444" s="1"/>
      <c r="V444" s="1"/>
    </row>
    <row r="445" spans="3:22" x14ac:dyDescent="0.3">
      <c r="C445" s="39"/>
      <c r="D445" s="39"/>
      <c r="E445" s="41"/>
      <c r="I445" s="39"/>
      <c r="J445" s="39"/>
      <c r="K445" s="39"/>
      <c r="L445" s="39"/>
      <c r="M445" s="41"/>
      <c r="U445" s="1"/>
      <c r="V445" s="1"/>
    </row>
    <row r="446" spans="3:22" x14ac:dyDescent="0.3">
      <c r="C446" s="39"/>
      <c r="D446" s="39"/>
      <c r="E446" s="41"/>
      <c r="I446" s="39"/>
      <c r="J446" s="39"/>
      <c r="K446" s="39"/>
      <c r="L446" s="39"/>
      <c r="M446" s="41"/>
      <c r="U446" s="1"/>
      <c r="V446" s="1"/>
    </row>
    <row r="447" spans="3:22" x14ac:dyDescent="0.3">
      <c r="C447" s="39"/>
      <c r="D447" s="39"/>
      <c r="E447" s="41"/>
      <c r="I447" s="39"/>
      <c r="J447" s="39"/>
      <c r="K447" s="39"/>
      <c r="L447" s="39"/>
      <c r="M447" s="41"/>
      <c r="U447" s="1"/>
      <c r="V447" s="1"/>
    </row>
    <row r="448" spans="3:22" x14ac:dyDescent="0.3">
      <c r="C448" s="39"/>
      <c r="D448" s="39"/>
      <c r="E448" s="41"/>
      <c r="I448" s="39"/>
      <c r="J448" s="39"/>
      <c r="K448" s="39"/>
      <c r="L448" s="39"/>
      <c r="M448" s="41"/>
      <c r="U448" s="1"/>
      <c r="V448" s="1"/>
    </row>
    <row r="449" spans="3:22" x14ac:dyDescent="0.3">
      <c r="C449" s="39"/>
      <c r="D449" s="39"/>
      <c r="E449" s="41"/>
      <c r="I449" s="39"/>
      <c r="J449" s="39"/>
      <c r="K449" s="39"/>
      <c r="L449" s="39"/>
      <c r="M449" s="41"/>
      <c r="U449" s="1"/>
      <c r="V449" s="1"/>
    </row>
    <row r="450" spans="3:22" x14ac:dyDescent="0.3">
      <c r="C450" s="39"/>
      <c r="D450" s="39"/>
      <c r="E450" s="41"/>
      <c r="I450" s="39"/>
      <c r="J450" s="39"/>
      <c r="K450" s="39"/>
      <c r="L450" s="39"/>
      <c r="M450" s="41"/>
      <c r="U450" s="1"/>
      <c r="V450" s="1"/>
    </row>
    <row r="451" spans="3:22" x14ac:dyDescent="0.3">
      <c r="C451" s="39"/>
      <c r="D451" s="39"/>
      <c r="E451" s="41"/>
      <c r="I451" s="39"/>
      <c r="J451" s="39"/>
      <c r="K451" s="39"/>
      <c r="L451" s="39"/>
      <c r="M451" s="41"/>
      <c r="U451" s="1"/>
      <c r="V451" s="1"/>
    </row>
    <row r="452" spans="3:22" x14ac:dyDescent="0.3">
      <c r="C452" s="39"/>
      <c r="D452" s="39"/>
      <c r="E452" s="41"/>
      <c r="I452" s="39"/>
      <c r="J452" s="39"/>
      <c r="K452" s="39"/>
      <c r="L452" s="39"/>
      <c r="M452" s="41"/>
      <c r="U452" s="1"/>
      <c r="V452" s="1"/>
    </row>
    <row r="453" spans="3:22" x14ac:dyDescent="0.3">
      <c r="C453" s="39"/>
      <c r="D453" s="39"/>
      <c r="E453" s="41"/>
      <c r="I453" s="39"/>
      <c r="J453" s="39"/>
      <c r="K453" s="39"/>
      <c r="L453" s="39"/>
      <c r="M453" s="41"/>
      <c r="U453" s="1"/>
      <c r="V453" s="1"/>
    </row>
    <row r="454" spans="3:22" x14ac:dyDescent="0.3">
      <c r="C454" s="39"/>
      <c r="D454" s="39"/>
      <c r="E454" s="41"/>
      <c r="I454" s="39"/>
      <c r="J454" s="39"/>
      <c r="K454" s="39"/>
      <c r="L454" s="39"/>
      <c r="M454" s="41"/>
      <c r="U454" s="1"/>
      <c r="V454" s="1"/>
    </row>
    <row r="455" spans="3:22" x14ac:dyDescent="0.3">
      <c r="C455" s="39"/>
      <c r="D455" s="39"/>
      <c r="E455" s="41"/>
      <c r="I455" s="39"/>
      <c r="J455" s="39"/>
      <c r="K455" s="39"/>
      <c r="L455" s="39"/>
      <c r="M455" s="41"/>
      <c r="U455" s="1"/>
      <c r="V455" s="1"/>
    </row>
    <row r="456" spans="3:22" x14ac:dyDescent="0.3">
      <c r="C456" s="39"/>
      <c r="D456" s="39"/>
      <c r="E456" s="41"/>
      <c r="I456" s="39"/>
      <c r="J456" s="39"/>
      <c r="K456" s="39"/>
      <c r="L456" s="39"/>
      <c r="M456" s="41"/>
      <c r="U456" s="1"/>
      <c r="V456" s="1"/>
    </row>
    <row r="457" spans="3:22" x14ac:dyDescent="0.3">
      <c r="C457" s="39"/>
      <c r="D457" s="39"/>
      <c r="E457" s="41"/>
      <c r="I457" s="39"/>
      <c r="J457" s="39"/>
      <c r="K457" s="39"/>
      <c r="L457" s="39"/>
      <c r="M457" s="41"/>
      <c r="U457" s="1"/>
      <c r="V457" s="1"/>
    </row>
    <row r="458" spans="3:22" x14ac:dyDescent="0.3">
      <c r="C458" s="39"/>
      <c r="D458" s="39"/>
      <c r="E458" s="41"/>
      <c r="I458" s="39"/>
      <c r="J458" s="39"/>
      <c r="K458" s="39"/>
      <c r="L458" s="39"/>
      <c r="M458" s="41"/>
      <c r="U458" s="1"/>
      <c r="V458" s="1"/>
    </row>
    <row r="459" spans="3:22" x14ac:dyDescent="0.3">
      <c r="C459" s="39"/>
      <c r="D459" s="39"/>
      <c r="E459" s="41"/>
      <c r="I459" s="39"/>
      <c r="J459" s="39"/>
      <c r="K459" s="39"/>
      <c r="L459" s="39"/>
      <c r="M459" s="41"/>
      <c r="U459" s="1"/>
      <c r="V459" s="1"/>
    </row>
    <row r="460" spans="3:22" x14ac:dyDescent="0.3">
      <c r="C460" s="39"/>
      <c r="D460" s="39"/>
      <c r="E460" s="41"/>
      <c r="I460" s="39"/>
      <c r="J460" s="39"/>
      <c r="K460" s="39"/>
      <c r="L460" s="39"/>
      <c r="M460" s="41"/>
      <c r="U460" s="1"/>
      <c r="V460" s="1"/>
    </row>
    <row r="461" spans="3:22" x14ac:dyDescent="0.3">
      <c r="C461" s="39"/>
      <c r="D461" s="39"/>
      <c r="E461" s="41"/>
      <c r="I461" s="39"/>
      <c r="J461" s="39"/>
      <c r="K461" s="39"/>
      <c r="L461" s="39"/>
      <c r="M461" s="41"/>
      <c r="U461" s="1"/>
      <c r="V461" s="1"/>
    </row>
    <row r="462" spans="3:22" x14ac:dyDescent="0.3">
      <c r="C462" s="39"/>
      <c r="D462" s="39"/>
      <c r="E462" s="41"/>
      <c r="I462" s="39"/>
      <c r="J462" s="39"/>
      <c r="K462" s="39"/>
      <c r="L462" s="39"/>
      <c r="M462" s="41"/>
      <c r="U462" s="1"/>
      <c r="V462" s="1"/>
    </row>
    <row r="463" spans="3:22" x14ac:dyDescent="0.3">
      <c r="C463" s="39"/>
      <c r="D463" s="39"/>
      <c r="E463" s="41"/>
      <c r="I463" s="39"/>
      <c r="J463" s="39"/>
      <c r="K463" s="39"/>
      <c r="L463" s="39"/>
      <c r="M463" s="41"/>
      <c r="U463" s="1"/>
      <c r="V463" s="1"/>
    </row>
    <row r="464" spans="3:22" x14ac:dyDescent="0.3">
      <c r="C464" s="39"/>
      <c r="D464" s="39"/>
      <c r="E464" s="41"/>
      <c r="I464" s="39"/>
      <c r="J464" s="39"/>
      <c r="K464" s="39"/>
      <c r="L464" s="39"/>
      <c r="M464" s="41"/>
      <c r="U464" s="1"/>
      <c r="V464" s="1"/>
    </row>
    <row r="465" spans="3:22" x14ac:dyDescent="0.3">
      <c r="C465" s="39"/>
      <c r="D465" s="39"/>
      <c r="E465" s="41"/>
      <c r="I465" s="39"/>
      <c r="J465" s="39"/>
      <c r="K465" s="39"/>
      <c r="L465" s="39"/>
      <c r="M465" s="41"/>
      <c r="U465" s="1"/>
      <c r="V465" s="1"/>
    </row>
    <row r="466" spans="3:22" x14ac:dyDescent="0.3">
      <c r="C466" s="39"/>
      <c r="D466" s="39"/>
      <c r="E466" s="41"/>
      <c r="I466" s="39"/>
      <c r="J466" s="39"/>
      <c r="K466" s="39"/>
      <c r="L466" s="39"/>
      <c r="M466" s="41"/>
      <c r="U466" s="1"/>
      <c r="V466" s="1"/>
    </row>
    <row r="467" spans="3:22" x14ac:dyDescent="0.3">
      <c r="C467" s="39"/>
      <c r="D467" s="39"/>
      <c r="E467" s="41"/>
      <c r="I467" s="39"/>
      <c r="J467" s="39"/>
      <c r="K467" s="39"/>
      <c r="L467" s="39"/>
      <c r="M467" s="41"/>
      <c r="U467" s="1"/>
      <c r="V467" s="1"/>
    </row>
    <row r="468" spans="3:22" x14ac:dyDescent="0.3">
      <c r="C468" s="39"/>
      <c r="D468" s="39"/>
      <c r="E468" s="41"/>
      <c r="I468" s="39"/>
      <c r="J468" s="39"/>
      <c r="K468" s="39"/>
      <c r="L468" s="39"/>
      <c r="M468" s="41"/>
      <c r="U468" s="1"/>
      <c r="V468" s="1"/>
    </row>
    <row r="469" spans="3:22" x14ac:dyDescent="0.3">
      <c r="C469" s="39"/>
      <c r="D469" s="39"/>
      <c r="E469" s="41"/>
      <c r="I469" s="39"/>
      <c r="J469" s="39"/>
      <c r="K469" s="39"/>
      <c r="L469" s="39"/>
      <c r="M469" s="41"/>
      <c r="U469" s="1"/>
      <c r="V469" s="1"/>
    </row>
    <row r="470" spans="3:22" x14ac:dyDescent="0.3">
      <c r="C470" s="39"/>
      <c r="D470" s="39"/>
      <c r="E470" s="41"/>
      <c r="I470" s="39"/>
      <c r="J470" s="39"/>
      <c r="K470" s="39"/>
      <c r="L470" s="39"/>
      <c r="M470" s="41"/>
      <c r="U470" s="1"/>
      <c r="V470" s="1"/>
    </row>
    <row r="471" spans="3:22" x14ac:dyDescent="0.3">
      <c r="C471" s="39"/>
      <c r="D471" s="39"/>
      <c r="E471" s="41"/>
      <c r="I471" s="39"/>
      <c r="J471" s="39"/>
      <c r="K471" s="39"/>
      <c r="L471" s="39"/>
      <c r="M471" s="41"/>
      <c r="U471" s="1"/>
      <c r="V471" s="1"/>
    </row>
    <row r="472" spans="3:22" x14ac:dyDescent="0.3">
      <c r="C472" s="39"/>
      <c r="D472" s="39"/>
      <c r="E472" s="41"/>
      <c r="I472" s="39"/>
      <c r="J472" s="39"/>
      <c r="K472" s="39"/>
      <c r="L472" s="39"/>
      <c r="M472" s="41"/>
      <c r="U472" s="1"/>
      <c r="V472" s="1"/>
    </row>
    <row r="473" spans="3:22" x14ac:dyDescent="0.3">
      <c r="C473" s="39"/>
      <c r="D473" s="39"/>
      <c r="E473" s="41"/>
      <c r="I473" s="39"/>
      <c r="J473" s="39"/>
      <c r="K473" s="39"/>
      <c r="L473" s="39"/>
      <c r="M473" s="41"/>
      <c r="U473" s="1"/>
      <c r="V473" s="1"/>
    </row>
    <row r="474" spans="3:22" x14ac:dyDescent="0.3">
      <c r="C474" s="39"/>
      <c r="D474" s="39"/>
      <c r="E474" s="41"/>
      <c r="I474" s="39"/>
      <c r="J474" s="39"/>
      <c r="K474" s="39"/>
      <c r="L474" s="39"/>
      <c r="M474" s="41"/>
      <c r="U474" s="1"/>
      <c r="V474" s="1"/>
    </row>
    <row r="475" spans="3:22" x14ac:dyDescent="0.3">
      <c r="C475" s="39"/>
      <c r="D475" s="39"/>
      <c r="E475" s="41"/>
      <c r="I475" s="39"/>
      <c r="J475" s="39"/>
      <c r="K475" s="39"/>
      <c r="L475" s="39"/>
      <c r="M475" s="41"/>
      <c r="U475" s="1"/>
      <c r="V475" s="1"/>
    </row>
    <row r="476" spans="3:22" x14ac:dyDescent="0.3">
      <c r="C476" s="39"/>
      <c r="D476" s="39"/>
      <c r="E476" s="41"/>
      <c r="I476" s="39"/>
      <c r="J476" s="39"/>
      <c r="K476" s="39"/>
      <c r="L476" s="39"/>
      <c r="M476" s="41"/>
      <c r="U476" s="1"/>
      <c r="V476" s="1"/>
    </row>
    <row r="477" spans="3:22" x14ac:dyDescent="0.3">
      <c r="C477" s="39"/>
      <c r="D477" s="39"/>
      <c r="E477" s="41"/>
      <c r="I477" s="39"/>
      <c r="J477" s="39"/>
      <c r="K477" s="39"/>
      <c r="L477" s="39"/>
      <c r="M477" s="41"/>
      <c r="U477" s="1"/>
      <c r="V477" s="1"/>
    </row>
    <row r="478" spans="3:22" x14ac:dyDescent="0.3">
      <c r="C478" s="39"/>
      <c r="D478" s="39"/>
      <c r="E478" s="41"/>
      <c r="I478" s="39"/>
      <c r="J478" s="39"/>
      <c r="K478" s="39"/>
      <c r="L478" s="39"/>
      <c r="M478" s="41"/>
      <c r="U478" s="1"/>
      <c r="V478" s="1"/>
    </row>
    <row r="479" spans="3:22" x14ac:dyDescent="0.3">
      <c r="C479" s="39"/>
      <c r="D479" s="39"/>
      <c r="E479" s="41"/>
      <c r="I479" s="39"/>
      <c r="J479" s="39"/>
      <c r="K479" s="39"/>
      <c r="L479" s="39"/>
      <c r="M479" s="41"/>
      <c r="U479" s="1"/>
      <c r="V479" s="1"/>
    </row>
    <row r="480" spans="3:22" x14ac:dyDescent="0.3">
      <c r="C480" s="39"/>
      <c r="D480" s="39"/>
      <c r="E480" s="41"/>
      <c r="I480" s="39"/>
      <c r="J480" s="39"/>
      <c r="K480" s="39"/>
      <c r="L480" s="39"/>
      <c r="M480" s="41"/>
      <c r="U480" s="1"/>
      <c r="V480" s="1"/>
    </row>
    <row r="481" spans="3:22" x14ac:dyDescent="0.3">
      <c r="C481" s="39"/>
      <c r="D481" s="39"/>
      <c r="E481" s="41"/>
      <c r="I481" s="39"/>
      <c r="J481" s="39"/>
      <c r="K481" s="39"/>
      <c r="L481" s="39"/>
      <c r="M481" s="41"/>
      <c r="U481" s="1"/>
      <c r="V481" s="1"/>
    </row>
    <row r="482" spans="3:22" x14ac:dyDescent="0.3">
      <c r="C482" s="39"/>
      <c r="D482" s="39"/>
      <c r="E482" s="41"/>
      <c r="I482" s="39"/>
      <c r="J482" s="39"/>
      <c r="K482" s="39"/>
      <c r="L482" s="39"/>
      <c r="M482" s="41"/>
      <c r="U482" s="1"/>
      <c r="V482" s="1"/>
    </row>
    <row r="483" spans="3:22" x14ac:dyDescent="0.3">
      <c r="C483" s="39"/>
      <c r="D483" s="39"/>
      <c r="E483" s="41"/>
      <c r="I483" s="39"/>
      <c r="J483" s="39"/>
      <c r="K483" s="39"/>
      <c r="L483" s="39"/>
      <c r="M483" s="41"/>
      <c r="U483" s="1"/>
      <c r="V483" s="1"/>
    </row>
    <row r="484" spans="3:22" x14ac:dyDescent="0.3">
      <c r="C484" s="39"/>
      <c r="D484" s="39"/>
      <c r="E484" s="41"/>
      <c r="I484" s="39"/>
      <c r="J484" s="39"/>
      <c r="K484" s="39"/>
      <c r="L484" s="39"/>
      <c r="M484" s="41"/>
      <c r="U484" s="1"/>
      <c r="V484" s="1"/>
    </row>
    <row r="485" spans="3:22" x14ac:dyDescent="0.3">
      <c r="C485" s="39"/>
      <c r="D485" s="39"/>
      <c r="E485" s="41"/>
      <c r="I485" s="39"/>
      <c r="J485" s="39"/>
      <c r="K485" s="39"/>
      <c r="L485" s="39"/>
      <c r="M485" s="41"/>
      <c r="U485" s="1"/>
      <c r="V485" s="1"/>
    </row>
    <row r="486" spans="3:22" x14ac:dyDescent="0.3">
      <c r="C486" s="39"/>
      <c r="D486" s="39"/>
      <c r="E486" s="41"/>
      <c r="I486" s="39"/>
      <c r="J486" s="39"/>
      <c r="K486" s="39"/>
      <c r="L486" s="39"/>
      <c r="M486" s="41"/>
      <c r="U486" s="1"/>
      <c r="V486" s="1"/>
    </row>
    <row r="487" spans="3:22" x14ac:dyDescent="0.3">
      <c r="C487" s="39"/>
      <c r="D487" s="39"/>
      <c r="E487" s="41"/>
      <c r="I487" s="39"/>
      <c r="J487" s="39"/>
      <c r="K487" s="39"/>
      <c r="L487" s="39"/>
      <c r="M487" s="41"/>
      <c r="U487" s="1"/>
      <c r="V487" s="1"/>
    </row>
    <row r="488" spans="3:22" x14ac:dyDescent="0.3">
      <c r="C488" s="39"/>
      <c r="D488" s="39"/>
      <c r="E488" s="41"/>
      <c r="I488" s="39"/>
      <c r="J488" s="39"/>
      <c r="K488" s="39"/>
      <c r="L488" s="39"/>
      <c r="M488" s="41"/>
      <c r="U488" s="1"/>
      <c r="V488" s="1"/>
    </row>
    <row r="489" spans="3:22" x14ac:dyDescent="0.3">
      <c r="C489" s="39"/>
      <c r="D489" s="39"/>
      <c r="E489" s="41"/>
      <c r="I489" s="39"/>
      <c r="J489" s="39"/>
      <c r="K489" s="39"/>
      <c r="L489" s="39"/>
      <c r="M489" s="41"/>
      <c r="U489" s="1"/>
      <c r="V489" s="1"/>
    </row>
    <row r="490" spans="3:22" x14ac:dyDescent="0.3">
      <c r="C490" s="39"/>
      <c r="D490" s="39"/>
      <c r="E490" s="41"/>
      <c r="I490" s="39"/>
      <c r="J490" s="39"/>
      <c r="K490" s="39"/>
      <c r="L490" s="39"/>
      <c r="M490" s="41"/>
      <c r="U490" s="1"/>
      <c r="V490" s="1"/>
    </row>
    <row r="491" spans="3:22" x14ac:dyDescent="0.3">
      <c r="C491" s="39"/>
      <c r="D491" s="39"/>
      <c r="E491" s="41"/>
      <c r="I491" s="39"/>
      <c r="J491" s="39"/>
      <c r="K491" s="39"/>
      <c r="L491" s="39"/>
      <c r="M491" s="41"/>
      <c r="U491" s="1"/>
      <c r="V491" s="1"/>
    </row>
    <row r="492" spans="3:22" x14ac:dyDescent="0.3">
      <c r="C492" s="39"/>
      <c r="D492" s="39"/>
      <c r="E492" s="41"/>
      <c r="I492" s="39"/>
      <c r="J492" s="39"/>
      <c r="K492" s="39"/>
      <c r="L492" s="39"/>
      <c r="M492" s="41"/>
      <c r="U492" s="1"/>
      <c r="V492" s="1"/>
    </row>
    <row r="493" spans="3:22" x14ac:dyDescent="0.3">
      <c r="C493" s="39"/>
      <c r="D493" s="39"/>
      <c r="E493" s="41"/>
      <c r="I493" s="39"/>
      <c r="J493" s="39"/>
      <c r="K493" s="39"/>
      <c r="L493" s="39"/>
      <c r="M493" s="41"/>
      <c r="U493" s="1"/>
      <c r="V493" s="1"/>
    </row>
    <row r="494" spans="3:22" x14ac:dyDescent="0.3">
      <c r="C494" s="39"/>
      <c r="D494" s="39"/>
      <c r="E494" s="41"/>
      <c r="I494" s="39"/>
      <c r="J494" s="39"/>
      <c r="K494" s="39"/>
      <c r="L494" s="39"/>
      <c r="M494" s="41"/>
      <c r="U494" s="1"/>
      <c r="V494" s="1"/>
    </row>
    <row r="495" spans="3:22" x14ac:dyDescent="0.3">
      <c r="C495" s="39"/>
      <c r="D495" s="39"/>
      <c r="E495" s="41"/>
      <c r="I495" s="39"/>
      <c r="J495" s="39"/>
      <c r="K495" s="39"/>
      <c r="L495" s="39"/>
      <c r="M495" s="41"/>
      <c r="U495" s="1"/>
      <c r="V495" s="1"/>
    </row>
    <row r="496" spans="3:22" x14ac:dyDescent="0.3">
      <c r="C496" s="39"/>
      <c r="D496" s="39"/>
      <c r="E496" s="41"/>
      <c r="I496" s="39"/>
      <c r="J496" s="39"/>
      <c r="K496" s="39"/>
      <c r="L496" s="39"/>
      <c r="M496" s="41"/>
      <c r="U496" s="1"/>
      <c r="V496" s="1"/>
    </row>
    <row r="497" spans="3:22" x14ac:dyDescent="0.3">
      <c r="C497" s="39"/>
      <c r="D497" s="39"/>
      <c r="E497" s="41"/>
      <c r="I497" s="39"/>
      <c r="J497" s="39"/>
      <c r="K497" s="39"/>
      <c r="L497" s="39"/>
      <c r="M497" s="41"/>
      <c r="U497" s="1"/>
      <c r="V497" s="1"/>
    </row>
    <row r="498" spans="3:22" x14ac:dyDescent="0.3">
      <c r="C498" s="39"/>
      <c r="D498" s="39"/>
      <c r="E498" s="41"/>
      <c r="I498" s="39"/>
      <c r="J498" s="39"/>
      <c r="K498" s="39"/>
      <c r="L498" s="39"/>
      <c r="M498" s="41"/>
      <c r="U498" s="1"/>
      <c r="V498" s="1"/>
    </row>
    <row r="499" spans="3:22" x14ac:dyDescent="0.3">
      <c r="C499" s="39"/>
      <c r="D499" s="39"/>
      <c r="E499" s="41"/>
      <c r="I499" s="39"/>
      <c r="J499" s="39"/>
      <c r="K499" s="39"/>
      <c r="L499" s="39"/>
      <c r="M499" s="41"/>
      <c r="U499" s="1"/>
      <c r="V499" s="1"/>
    </row>
    <row r="500" spans="3:22" x14ac:dyDescent="0.3">
      <c r="C500" s="39"/>
      <c r="D500" s="39"/>
      <c r="E500" s="41"/>
      <c r="I500" s="39"/>
      <c r="J500" s="39"/>
      <c r="K500" s="39"/>
      <c r="L500" s="39"/>
      <c r="M500" s="41"/>
      <c r="U500" s="1"/>
      <c r="V500" s="1"/>
    </row>
    <row r="501" spans="3:22" x14ac:dyDescent="0.3">
      <c r="C501" s="39"/>
      <c r="D501" s="39"/>
      <c r="E501" s="41"/>
      <c r="I501" s="39"/>
      <c r="J501" s="39"/>
      <c r="K501" s="39"/>
      <c r="L501" s="39"/>
      <c r="M501" s="41"/>
      <c r="U501" s="1"/>
      <c r="V501" s="1"/>
    </row>
    <row r="502" spans="3:22" x14ac:dyDescent="0.3">
      <c r="C502" s="39"/>
      <c r="D502" s="39"/>
      <c r="E502" s="41"/>
      <c r="I502" s="39"/>
      <c r="J502" s="39"/>
      <c r="K502" s="39"/>
      <c r="L502" s="39"/>
      <c r="M502" s="41"/>
      <c r="U502" s="1"/>
      <c r="V502" s="1"/>
    </row>
    <row r="503" spans="3:22" x14ac:dyDescent="0.3">
      <c r="C503" s="39"/>
      <c r="D503" s="39"/>
      <c r="E503" s="41"/>
      <c r="I503" s="39"/>
      <c r="J503" s="39"/>
      <c r="K503" s="39"/>
      <c r="L503" s="39"/>
      <c r="M503" s="41"/>
      <c r="U503" s="1"/>
      <c r="V503" s="1"/>
    </row>
    <row r="504" spans="3:22" x14ac:dyDescent="0.3">
      <c r="C504" s="39"/>
      <c r="D504" s="39"/>
      <c r="E504" s="41"/>
      <c r="I504" s="39"/>
      <c r="J504" s="39"/>
      <c r="K504" s="39"/>
      <c r="L504" s="39"/>
      <c r="M504" s="41"/>
      <c r="U504" s="1"/>
      <c r="V504" s="1"/>
    </row>
    <row r="505" spans="3:22" x14ac:dyDescent="0.3">
      <c r="C505" s="39"/>
      <c r="D505" s="39"/>
      <c r="E505" s="41"/>
      <c r="I505" s="39"/>
      <c r="J505" s="39"/>
      <c r="K505" s="39"/>
      <c r="L505" s="39"/>
      <c r="M505" s="41"/>
      <c r="U505" s="1"/>
      <c r="V505" s="1"/>
    </row>
    <row r="506" spans="3:22" x14ac:dyDescent="0.3">
      <c r="C506" s="39"/>
      <c r="D506" s="39"/>
      <c r="E506" s="41"/>
      <c r="I506" s="39"/>
      <c r="J506" s="39"/>
      <c r="K506" s="39"/>
      <c r="L506" s="39"/>
      <c r="M506" s="41"/>
      <c r="U506" s="1"/>
      <c r="V506" s="1"/>
    </row>
    <row r="507" spans="3:22" x14ac:dyDescent="0.3">
      <c r="C507" s="39"/>
      <c r="D507" s="39"/>
      <c r="E507" s="41"/>
      <c r="I507" s="39"/>
      <c r="J507" s="39"/>
      <c r="K507" s="39"/>
      <c r="L507" s="39"/>
      <c r="M507" s="41"/>
      <c r="U507" s="1"/>
      <c r="V507" s="1"/>
    </row>
    <row r="508" spans="3:22" x14ac:dyDescent="0.3">
      <c r="C508" s="39"/>
      <c r="D508" s="39"/>
      <c r="E508" s="41"/>
      <c r="I508" s="39"/>
      <c r="J508" s="39"/>
      <c r="K508" s="39"/>
      <c r="L508" s="39"/>
      <c r="M508" s="41"/>
      <c r="U508" s="1"/>
      <c r="V508" s="1"/>
    </row>
    <row r="509" spans="3:22" x14ac:dyDescent="0.3">
      <c r="C509" s="39"/>
      <c r="D509" s="39"/>
      <c r="E509" s="41"/>
      <c r="I509" s="39"/>
      <c r="J509" s="39"/>
      <c r="K509" s="39"/>
      <c r="L509" s="39"/>
      <c r="M509" s="41"/>
      <c r="U509" s="1"/>
      <c r="V509" s="1"/>
    </row>
    <row r="510" spans="3:22" x14ac:dyDescent="0.3">
      <c r="C510" s="39"/>
      <c r="D510" s="39"/>
      <c r="E510" s="41"/>
      <c r="I510" s="39"/>
      <c r="J510" s="39"/>
      <c r="K510" s="39"/>
      <c r="L510" s="39"/>
      <c r="M510" s="41"/>
      <c r="U510" s="1"/>
      <c r="V510" s="1"/>
    </row>
    <row r="511" spans="3:22" x14ac:dyDescent="0.3">
      <c r="C511" s="39"/>
      <c r="D511" s="39"/>
      <c r="E511" s="41"/>
      <c r="I511" s="39"/>
      <c r="J511" s="39"/>
      <c r="K511" s="39"/>
      <c r="L511" s="39"/>
      <c r="M511" s="41"/>
      <c r="U511" s="1"/>
      <c r="V511" s="1"/>
    </row>
    <row r="512" spans="3:22" x14ac:dyDescent="0.3">
      <c r="C512" s="39"/>
      <c r="D512" s="39"/>
      <c r="E512" s="41"/>
      <c r="I512" s="39"/>
      <c r="J512" s="39"/>
      <c r="K512" s="39"/>
      <c r="L512" s="39"/>
      <c r="M512" s="41"/>
      <c r="U512" s="1"/>
      <c r="V512" s="1"/>
    </row>
    <row r="513" spans="3:22" x14ac:dyDescent="0.3">
      <c r="C513" s="39"/>
      <c r="D513" s="39"/>
      <c r="E513" s="41"/>
      <c r="I513" s="39"/>
      <c r="J513" s="39"/>
      <c r="K513" s="39"/>
      <c r="L513" s="39"/>
      <c r="M513" s="41"/>
      <c r="U513" s="1"/>
      <c r="V513" s="1"/>
    </row>
    <row r="514" spans="3:22" x14ac:dyDescent="0.3">
      <c r="C514" s="39"/>
      <c r="D514" s="39"/>
      <c r="E514" s="41"/>
      <c r="I514" s="39"/>
      <c r="J514" s="39"/>
      <c r="K514" s="39"/>
      <c r="L514" s="39"/>
      <c r="M514" s="41"/>
      <c r="U514" s="1"/>
      <c r="V514" s="1"/>
    </row>
    <row r="515" spans="3:22" x14ac:dyDescent="0.3">
      <c r="C515" s="39"/>
      <c r="D515" s="39"/>
      <c r="E515" s="41"/>
      <c r="I515" s="39"/>
      <c r="J515" s="39"/>
      <c r="K515" s="39"/>
      <c r="L515" s="39"/>
      <c r="M515" s="41"/>
      <c r="U515" s="1"/>
      <c r="V515" s="1"/>
    </row>
    <row r="516" spans="3:22" x14ac:dyDescent="0.3">
      <c r="C516" s="39"/>
      <c r="D516" s="39"/>
      <c r="E516" s="41"/>
      <c r="I516" s="39"/>
      <c r="J516" s="39"/>
      <c r="K516" s="39"/>
      <c r="L516" s="39"/>
      <c r="M516" s="41"/>
      <c r="U516" s="1"/>
      <c r="V516" s="1"/>
    </row>
    <row r="517" spans="3:22" x14ac:dyDescent="0.3">
      <c r="C517" s="39"/>
      <c r="D517" s="39"/>
      <c r="E517" s="41"/>
      <c r="I517" s="39"/>
      <c r="J517" s="39"/>
      <c r="K517" s="39"/>
      <c r="L517" s="39"/>
      <c r="M517" s="41"/>
      <c r="U517" s="1"/>
      <c r="V517" s="1"/>
    </row>
    <row r="518" spans="3:22" x14ac:dyDescent="0.3">
      <c r="C518" s="39"/>
      <c r="D518" s="39"/>
      <c r="E518" s="41"/>
      <c r="I518" s="39"/>
      <c r="J518" s="39"/>
      <c r="K518" s="39"/>
      <c r="L518" s="39"/>
      <c r="M518" s="41"/>
      <c r="U518" s="1"/>
      <c r="V518" s="1"/>
    </row>
    <row r="519" spans="3:22" x14ac:dyDescent="0.3">
      <c r="C519" s="39"/>
      <c r="D519" s="39"/>
      <c r="E519" s="41"/>
      <c r="I519" s="39"/>
      <c r="J519" s="39"/>
      <c r="K519" s="39"/>
      <c r="L519" s="39"/>
      <c r="M519" s="41"/>
      <c r="U519" s="1"/>
      <c r="V519" s="1"/>
    </row>
    <row r="520" spans="3:22" x14ac:dyDescent="0.3">
      <c r="C520" s="39"/>
      <c r="D520" s="39"/>
      <c r="E520" s="41"/>
      <c r="I520" s="39"/>
      <c r="J520" s="39"/>
      <c r="K520" s="39"/>
      <c r="L520" s="39"/>
      <c r="M520" s="41"/>
      <c r="U520" s="1"/>
      <c r="V520" s="1"/>
    </row>
    <row r="521" spans="3:22" x14ac:dyDescent="0.3">
      <c r="C521" s="39"/>
      <c r="D521" s="39"/>
      <c r="E521" s="41"/>
      <c r="I521" s="39"/>
      <c r="J521" s="39"/>
      <c r="K521" s="39"/>
      <c r="L521" s="39"/>
      <c r="M521" s="41"/>
      <c r="U521" s="1"/>
      <c r="V521" s="1"/>
    </row>
    <row r="522" spans="3:22" x14ac:dyDescent="0.3">
      <c r="C522" s="39"/>
      <c r="D522" s="39"/>
      <c r="E522" s="41"/>
      <c r="I522" s="39"/>
      <c r="J522" s="39"/>
      <c r="K522" s="39"/>
      <c r="L522" s="39"/>
      <c r="M522" s="41"/>
      <c r="U522" s="1"/>
      <c r="V522" s="1"/>
    </row>
    <row r="523" spans="3:22" x14ac:dyDescent="0.3">
      <c r="C523" s="39"/>
      <c r="D523" s="39"/>
      <c r="E523" s="41"/>
      <c r="I523" s="39"/>
      <c r="J523" s="39"/>
      <c r="K523" s="39"/>
      <c r="L523" s="39"/>
      <c r="M523" s="41"/>
      <c r="U523" s="1"/>
      <c r="V523" s="1"/>
    </row>
    <row r="524" spans="3:22" x14ac:dyDescent="0.3">
      <c r="C524" s="39"/>
      <c r="D524" s="39"/>
      <c r="E524" s="41"/>
      <c r="I524" s="39"/>
      <c r="J524" s="39"/>
      <c r="K524" s="39"/>
      <c r="L524" s="39"/>
      <c r="M524" s="41"/>
      <c r="U524" s="1"/>
      <c r="V524" s="1"/>
    </row>
    <row r="525" spans="3:22" x14ac:dyDescent="0.3">
      <c r="C525" s="39"/>
      <c r="D525" s="39"/>
      <c r="E525" s="41"/>
      <c r="I525" s="39"/>
      <c r="J525" s="39"/>
      <c r="K525" s="39"/>
      <c r="L525" s="39"/>
      <c r="M525" s="41"/>
      <c r="U525" s="1"/>
      <c r="V525" s="1"/>
    </row>
    <row r="526" spans="3:22" x14ac:dyDescent="0.3">
      <c r="C526" s="39"/>
      <c r="D526" s="39"/>
      <c r="E526" s="41"/>
      <c r="I526" s="39"/>
      <c r="J526" s="39"/>
      <c r="K526" s="39"/>
      <c r="L526" s="39"/>
      <c r="M526" s="41"/>
      <c r="U526" s="1"/>
      <c r="V526" s="1"/>
    </row>
    <row r="527" spans="3:22" x14ac:dyDescent="0.3">
      <c r="C527" s="39"/>
      <c r="D527" s="39"/>
      <c r="E527" s="41"/>
      <c r="I527" s="39"/>
      <c r="J527" s="39"/>
      <c r="K527" s="39"/>
      <c r="L527" s="39"/>
      <c r="M527" s="41"/>
      <c r="U527" s="1"/>
      <c r="V527" s="1"/>
    </row>
    <row r="528" spans="3:22" x14ac:dyDescent="0.3">
      <c r="C528" s="39"/>
      <c r="D528" s="39"/>
      <c r="E528" s="41"/>
      <c r="I528" s="39"/>
      <c r="J528" s="39"/>
      <c r="K528" s="39"/>
      <c r="L528" s="39"/>
      <c r="M528" s="41"/>
      <c r="U528" s="1"/>
      <c r="V528" s="1"/>
    </row>
    <row r="529" spans="3:22" x14ac:dyDescent="0.3">
      <c r="C529" s="39"/>
      <c r="D529" s="39"/>
      <c r="E529" s="41"/>
      <c r="I529" s="39"/>
      <c r="J529" s="39"/>
      <c r="K529" s="39"/>
      <c r="L529" s="39"/>
      <c r="M529" s="41"/>
      <c r="U529" s="1"/>
      <c r="V529" s="1"/>
    </row>
    <row r="530" spans="3:22" x14ac:dyDescent="0.3">
      <c r="C530" s="39"/>
      <c r="D530" s="39"/>
      <c r="E530" s="41"/>
      <c r="I530" s="39"/>
      <c r="J530" s="39"/>
      <c r="K530" s="39"/>
      <c r="L530" s="39"/>
      <c r="M530" s="41"/>
      <c r="U530" s="1"/>
      <c r="V530" s="1"/>
    </row>
    <row r="531" spans="3:22" x14ac:dyDescent="0.3">
      <c r="C531" s="39"/>
      <c r="D531" s="39"/>
      <c r="E531" s="41"/>
      <c r="I531" s="39"/>
      <c r="J531" s="39"/>
      <c r="K531" s="39"/>
      <c r="L531" s="39"/>
      <c r="M531" s="41"/>
      <c r="U531" s="1"/>
      <c r="V531" s="1"/>
    </row>
    <row r="532" spans="3:22" x14ac:dyDescent="0.3">
      <c r="C532" s="39"/>
      <c r="D532" s="39"/>
      <c r="E532" s="41"/>
      <c r="I532" s="39"/>
      <c r="J532" s="39"/>
      <c r="K532" s="39"/>
      <c r="L532" s="39"/>
      <c r="M532" s="41"/>
      <c r="U532" s="1"/>
      <c r="V532" s="1"/>
    </row>
    <row r="533" spans="3:22" x14ac:dyDescent="0.3">
      <c r="C533" s="39"/>
      <c r="D533" s="39"/>
      <c r="E533" s="41"/>
      <c r="I533" s="39"/>
      <c r="J533" s="39"/>
      <c r="K533" s="39"/>
      <c r="L533" s="39"/>
      <c r="M533" s="41"/>
      <c r="U533" s="1"/>
      <c r="V533" s="1"/>
    </row>
    <row r="534" spans="3:22" x14ac:dyDescent="0.3">
      <c r="C534" s="39"/>
      <c r="D534" s="39"/>
      <c r="E534" s="41"/>
      <c r="I534" s="39"/>
      <c r="J534" s="39"/>
      <c r="K534" s="39"/>
      <c r="L534" s="39"/>
      <c r="M534" s="41"/>
      <c r="U534" s="1"/>
      <c r="V534" s="1"/>
    </row>
    <row r="535" spans="3:22" x14ac:dyDescent="0.3">
      <c r="C535" s="39"/>
      <c r="D535" s="39"/>
      <c r="E535" s="41"/>
      <c r="I535" s="39"/>
      <c r="J535" s="39"/>
      <c r="K535" s="39"/>
      <c r="L535" s="39"/>
      <c r="M535" s="41"/>
      <c r="U535" s="1"/>
      <c r="V535" s="1"/>
    </row>
    <row r="536" spans="3:22" x14ac:dyDescent="0.3">
      <c r="C536" s="39"/>
      <c r="D536" s="39"/>
      <c r="E536" s="41"/>
      <c r="I536" s="39"/>
      <c r="J536" s="39"/>
      <c r="K536" s="39"/>
      <c r="L536" s="39"/>
      <c r="M536" s="41"/>
      <c r="U536" s="1"/>
      <c r="V536" s="1"/>
    </row>
    <row r="537" spans="3:22" x14ac:dyDescent="0.3">
      <c r="C537" s="39"/>
      <c r="D537" s="39"/>
      <c r="E537" s="41"/>
      <c r="I537" s="39"/>
      <c r="J537" s="39"/>
      <c r="K537" s="39"/>
      <c r="L537" s="39"/>
      <c r="M537" s="41"/>
      <c r="U537" s="1"/>
      <c r="V537" s="1"/>
    </row>
    <row r="538" spans="3:22" x14ac:dyDescent="0.3">
      <c r="C538" s="39"/>
      <c r="D538" s="39"/>
      <c r="E538" s="41"/>
      <c r="I538" s="39"/>
      <c r="J538" s="39"/>
      <c r="K538" s="39"/>
      <c r="L538" s="39"/>
      <c r="M538" s="41"/>
      <c r="U538" s="1"/>
      <c r="V538" s="1"/>
    </row>
    <row r="539" spans="3:22" x14ac:dyDescent="0.3">
      <c r="C539" s="39"/>
      <c r="D539" s="39"/>
      <c r="E539" s="41"/>
      <c r="I539" s="39"/>
      <c r="J539" s="39"/>
      <c r="K539" s="39"/>
      <c r="L539" s="39"/>
      <c r="M539" s="41"/>
      <c r="U539" s="1"/>
      <c r="V539" s="1"/>
    </row>
    <row r="540" spans="3:22" x14ac:dyDescent="0.3">
      <c r="C540" s="39"/>
      <c r="D540" s="39"/>
      <c r="E540" s="41"/>
      <c r="I540" s="39"/>
      <c r="J540" s="39"/>
      <c r="K540" s="39"/>
      <c r="L540" s="39"/>
      <c r="M540" s="41"/>
      <c r="U540" s="1"/>
      <c r="V540" s="1"/>
    </row>
    <row r="541" spans="3:22" x14ac:dyDescent="0.3">
      <c r="C541" s="39"/>
      <c r="D541" s="39"/>
      <c r="E541" s="41"/>
      <c r="I541" s="39"/>
      <c r="J541" s="39"/>
      <c r="K541" s="39"/>
      <c r="L541" s="39"/>
      <c r="M541" s="41"/>
      <c r="U541" s="1"/>
      <c r="V541" s="1"/>
    </row>
    <row r="542" spans="3:22" x14ac:dyDescent="0.3">
      <c r="C542" s="39"/>
      <c r="D542" s="39"/>
      <c r="E542" s="41"/>
      <c r="I542" s="39"/>
      <c r="J542" s="39"/>
      <c r="K542" s="39"/>
      <c r="L542" s="39"/>
      <c r="M542" s="41"/>
      <c r="U542" s="1"/>
      <c r="V542" s="1"/>
    </row>
    <row r="543" spans="3:22" x14ac:dyDescent="0.3">
      <c r="C543" s="39"/>
      <c r="D543" s="39"/>
      <c r="E543" s="41"/>
      <c r="I543" s="39"/>
      <c r="J543" s="39"/>
      <c r="K543" s="39"/>
      <c r="L543" s="39"/>
      <c r="M543" s="41"/>
      <c r="U543" s="1"/>
      <c r="V543" s="1"/>
    </row>
    <row r="544" spans="3:22" x14ac:dyDescent="0.3">
      <c r="C544" s="39"/>
      <c r="D544" s="39"/>
      <c r="E544" s="41"/>
      <c r="I544" s="39"/>
      <c r="J544" s="39"/>
      <c r="K544" s="39"/>
      <c r="L544" s="39"/>
      <c r="M544" s="41"/>
      <c r="U544" s="1"/>
      <c r="V544" s="1"/>
    </row>
    <row r="545" spans="3:22" x14ac:dyDescent="0.3">
      <c r="C545" s="39"/>
      <c r="D545" s="39"/>
      <c r="E545" s="41"/>
      <c r="I545" s="39"/>
      <c r="J545" s="39"/>
      <c r="K545" s="39"/>
      <c r="L545" s="39"/>
      <c r="M545" s="41"/>
      <c r="U545" s="1"/>
      <c r="V545" s="1"/>
    </row>
    <row r="546" spans="3:22" x14ac:dyDescent="0.3">
      <c r="C546" s="39"/>
      <c r="D546" s="39"/>
      <c r="E546" s="41"/>
      <c r="I546" s="39"/>
      <c r="J546" s="39"/>
      <c r="K546" s="39"/>
      <c r="L546" s="39"/>
      <c r="M546" s="41"/>
      <c r="U546" s="1"/>
      <c r="V546" s="1"/>
    </row>
    <row r="547" spans="3:22" x14ac:dyDescent="0.3">
      <c r="C547" s="39"/>
      <c r="D547" s="39"/>
      <c r="E547" s="41"/>
      <c r="I547" s="39"/>
      <c r="J547" s="39"/>
      <c r="K547" s="39"/>
      <c r="L547" s="39"/>
      <c r="M547" s="41"/>
      <c r="U547" s="1"/>
      <c r="V547" s="1"/>
    </row>
    <row r="548" spans="3:22" x14ac:dyDescent="0.3">
      <c r="C548" s="39"/>
      <c r="D548" s="39"/>
      <c r="E548" s="41"/>
      <c r="I548" s="39"/>
      <c r="J548" s="39"/>
      <c r="K548" s="39"/>
      <c r="L548" s="39"/>
      <c r="M548" s="41"/>
      <c r="U548" s="1"/>
      <c r="V548" s="1"/>
    </row>
    <row r="549" spans="3:22" x14ac:dyDescent="0.3">
      <c r="C549" s="39"/>
      <c r="D549" s="39"/>
      <c r="E549" s="41"/>
      <c r="I549" s="39"/>
      <c r="J549" s="39"/>
      <c r="K549" s="39"/>
      <c r="L549" s="39"/>
      <c r="M549" s="41"/>
      <c r="U549" s="1"/>
      <c r="V549" s="1"/>
    </row>
    <row r="550" spans="3:22" x14ac:dyDescent="0.3">
      <c r="C550" s="39"/>
      <c r="D550" s="39"/>
      <c r="E550" s="41"/>
      <c r="I550" s="39"/>
      <c r="J550" s="39"/>
      <c r="K550" s="39"/>
      <c r="L550" s="39"/>
      <c r="M550" s="41"/>
      <c r="U550" s="1"/>
      <c r="V550" s="1"/>
    </row>
    <row r="551" spans="3:22" x14ac:dyDescent="0.3">
      <c r="C551" s="39"/>
      <c r="D551" s="39"/>
      <c r="E551" s="41"/>
      <c r="I551" s="39"/>
      <c r="J551" s="39"/>
      <c r="K551" s="39"/>
      <c r="L551" s="39"/>
      <c r="M551" s="41"/>
      <c r="U551" s="1"/>
      <c r="V551" s="1"/>
    </row>
    <row r="552" spans="3:22" x14ac:dyDescent="0.3">
      <c r="C552" s="39"/>
      <c r="D552" s="39"/>
      <c r="E552" s="41"/>
      <c r="I552" s="39"/>
      <c r="J552" s="39"/>
      <c r="K552" s="39"/>
      <c r="L552" s="39"/>
      <c r="M552" s="41"/>
      <c r="U552" s="1"/>
      <c r="V552" s="1"/>
    </row>
    <row r="553" spans="3:22" x14ac:dyDescent="0.3">
      <c r="C553" s="39"/>
      <c r="D553" s="39"/>
      <c r="E553" s="41"/>
      <c r="I553" s="39"/>
      <c r="J553" s="39"/>
      <c r="K553" s="39"/>
      <c r="L553" s="39"/>
      <c r="M553" s="41"/>
      <c r="U553" s="1"/>
      <c r="V553" s="1"/>
    </row>
    <row r="554" spans="3:22" x14ac:dyDescent="0.3">
      <c r="C554" s="39"/>
      <c r="D554" s="39"/>
      <c r="E554" s="41"/>
      <c r="I554" s="39"/>
      <c r="J554" s="39"/>
      <c r="K554" s="39"/>
      <c r="L554" s="39"/>
      <c r="M554" s="41"/>
      <c r="U554" s="1"/>
      <c r="V554" s="1"/>
    </row>
    <row r="555" spans="3:22" x14ac:dyDescent="0.3">
      <c r="C555" s="39"/>
      <c r="D555" s="39"/>
      <c r="E555" s="41"/>
      <c r="I555" s="39"/>
      <c r="J555" s="39"/>
      <c r="K555" s="39"/>
      <c r="L555" s="39"/>
      <c r="M555" s="41"/>
      <c r="U555" s="1"/>
      <c r="V555" s="1"/>
    </row>
    <row r="556" spans="3:22" x14ac:dyDescent="0.3">
      <c r="C556" s="39"/>
      <c r="D556" s="39"/>
      <c r="E556" s="41"/>
      <c r="I556" s="39"/>
      <c r="J556" s="39"/>
      <c r="K556" s="39"/>
      <c r="L556" s="39"/>
      <c r="M556" s="41"/>
      <c r="U556" s="1"/>
      <c r="V556" s="1"/>
    </row>
    <row r="557" spans="3:22" x14ac:dyDescent="0.3">
      <c r="C557" s="39"/>
      <c r="D557" s="39"/>
      <c r="E557" s="41"/>
      <c r="I557" s="39"/>
      <c r="J557" s="39"/>
      <c r="K557" s="39"/>
      <c r="L557" s="39"/>
      <c r="M557" s="41"/>
      <c r="U557" s="1"/>
      <c r="V557" s="1"/>
    </row>
    <row r="558" spans="3:22" x14ac:dyDescent="0.3">
      <c r="C558" s="39"/>
      <c r="D558" s="39"/>
      <c r="E558" s="41"/>
      <c r="I558" s="39"/>
      <c r="J558" s="39"/>
      <c r="K558" s="39"/>
      <c r="L558" s="39"/>
      <c r="M558" s="41"/>
      <c r="U558" s="1"/>
      <c r="V558" s="1"/>
    </row>
    <row r="559" spans="3:22" x14ac:dyDescent="0.3">
      <c r="C559" s="39"/>
      <c r="D559" s="39"/>
      <c r="E559" s="41"/>
      <c r="I559" s="39"/>
      <c r="J559" s="39"/>
      <c r="K559" s="39"/>
      <c r="L559" s="39"/>
      <c r="M559" s="41"/>
      <c r="U559" s="1"/>
      <c r="V559" s="1"/>
    </row>
    <row r="560" spans="3:22" x14ac:dyDescent="0.3">
      <c r="C560" s="39"/>
      <c r="D560" s="39"/>
      <c r="E560" s="41"/>
      <c r="I560" s="39"/>
      <c r="J560" s="39"/>
      <c r="K560" s="39"/>
      <c r="L560" s="39"/>
      <c r="M560" s="41"/>
      <c r="U560" s="1"/>
      <c r="V560" s="1"/>
    </row>
    <row r="561" spans="3:22" x14ac:dyDescent="0.3">
      <c r="C561" s="39"/>
      <c r="D561" s="39"/>
      <c r="E561" s="41"/>
      <c r="I561" s="39"/>
      <c r="J561" s="39"/>
      <c r="K561" s="39"/>
      <c r="L561" s="39"/>
      <c r="M561" s="41"/>
      <c r="U561" s="1"/>
      <c r="V561" s="1"/>
    </row>
    <row r="562" spans="3:22" x14ac:dyDescent="0.3">
      <c r="C562" s="39"/>
      <c r="D562" s="39"/>
      <c r="E562" s="41"/>
      <c r="I562" s="39"/>
      <c r="J562" s="39"/>
      <c r="K562" s="39"/>
      <c r="L562" s="39"/>
      <c r="M562" s="41"/>
      <c r="U562" s="1"/>
      <c r="V562" s="1"/>
    </row>
    <row r="563" spans="3:22" x14ac:dyDescent="0.3">
      <c r="C563" s="39"/>
      <c r="D563" s="39"/>
      <c r="E563" s="41"/>
      <c r="I563" s="39"/>
      <c r="J563" s="39"/>
      <c r="K563" s="39"/>
      <c r="L563" s="39"/>
      <c r="M563" s="41"/>
      <c r="U563" s="1"/>
      <c r="V563" s="1"/>
    </row>
    <row r="564" spans="3:22" x14ac:dyDescent="0.3">
      <c r="C564" s="39"/>
      <c r="D564" s="39"/>
      <c r="E564" s="41"/>
      <c r="I564" s="39"/>
      <c r="J564" s="39"/>
      <c r="K564" s="39"/>
      <c r="L564" s="39"/>
      <c r="M564" s="41"/>
      <c r="U564" s="1"/>
      <c r="V564" s="1"/>
    </row>
    <row r="565" spans="3:22" x14ac:dyDescent="0.3">
      <c r="C565" s="39"/>
      <c r="D565" s="39"/>
      <c r="E565" s="41"/>
      <c r="I565" s="39"/>
      <c r="J565" s="39"/>
      <c r="K565" s="39"/>
      <c r="L565" s="39"/>
      <c r="M565" s="41"/>
      <c r="U565" s="1"/>
      <c r="V565" s="1"/>
    </row>
    <row r="566" spans="3:22" x14ac:dyDescent="0.3">
      <c r="C566" s="39"/>
      <c r="D566" s="39"/>
      <c r="E566" s="41"/>
      <c r="I566" s="39"/>
      <c r="J566" s="39"/>
      <c r="K566" s="39"/>
      <c r="L566" s="39"/>
      <c r="M566" s="41"/>
      <c r="U566" s="1"/>
      <c r="V566" s="1"/>
    </row>
    <row r="567" spans="3:22" x14ac:dyDescent="0.3">
      <c r="C567" s="39"/>
      <c r="D567" s="39"/>
      <c r="E567" s="41"/>
      <c r="I567" s="39"/>
      <c r="J567" s="39"/>
      <c r="K567" s="39"/>
      <c r="L567" s="39"/>
      <c r="M567" s="41"/>
      <c r="U567" s="1"/>
      <c r="V567" s="1"/>
    </row>
    <row r="568" spans="3:22" x14ac:dyDescent="0.3">
      <c r="C568" s="39"/>
      <c r="D568" s="39"/>
      <c r="E568" s="41"/>
      <c r="I568" s="39"/>
      <c r="J568" s="39"/>
      <c r="K568" s="39"/>
      <c r="L568" s="39"/>
      <c r="M568" s="41"/>
      <c r="U568" s="1"/>
      <c r="V568" s="1"/>
    </row>
    <row r="569" spans="3:22" x14ac:dyDescent="0.3">
      <c r="C569" s="39"/>
      <c r="D569" s="39"/>
      <c r="E569" s="41"/>
      <c r="I569" s="39"/>
      <c r="J569" s="39"/>
      <c r="K569" s="39"/>
      <c r="L569" s="39"/>
      <c r="M569" s="41"/>
      <c r="U569" s="1"/>
      <c r="V569" s="1"/>
    </row>
    <row r="570" spans="3:22" x14ac:dyDescent="0.3">
      <c r="C570" s="39"/>
      <c r="D570" s="39"/>
      <c r="E570" s="41"/>
      <c r="I570" s="39"/>
      <c r="J570" s="39"/>
      <c r="K570" s="39"/>
      <c r="L570" s="39"/>
      <c r="M570" s="41"/>
      <c r="U570" s="1"/>
      <c r="V570" s="1"/>
    </row>
    <row r="571" spans="3:22" x14ac:dyDescent="0.3">
      <c r="C571" s="39"/>
      <c r="D571" s="39"/>
      <c r="E571" s="41"/>
      <c r="I571" s="39"/>
      <c r="J571" s="39"/>
      <c r="K571" s="39"/>
      <c r="L571" s="39"/>
      <c r="M571" s="41"/>
      <c r="U571" s="1"/>
      <c r="V571" s="1"/>
    </row>
    <row r="572" spans="3:22" x14ac:dyDescent="0.3">
      <c r="C572" s="39"/>
      <c r="D572" s="39"/>
      <c r="E572" s="41"/>
      <c r="I572" s="39"/>
      <c r="J572" s="39"/>
      <c r="K572" s="39"/>
      <c r="L572" s="39"/>
      <c r="M572" s="41"/>
      <c r="U572" s="1"/>
      <c r="V572" s="1"/>
    </row>
    <row r="573" spans="3:22" x14ac:dyDescent="0.3">
      <c r="C573" s="39"/>
      <c r="D573" s="39"/>
      <c r="E573" s="41"/>
      <c r="I573" s="39"/>
      <c r="J573" s="39"/>
      <c r="K573" s="39"/>
      <c r="L573" s="39"/>
      <c r="M573" s="41"/>
      <c r="U573" s="1"/>
      <c r="V573" s="1"/>
    </row>
    <row r="574" spans="3:22" x14ac:dyDescent="0.3">
      <c r="C574" s="39"/>
      <c r="D574" s="39"/>
      <c r="E574" s="41"/>
      <c r="I574" s="39"/>
      <c r="J574" s="39"/>
      <c r="K574" s="39"/>
      <c r="L574" s="39"/>
      <c r="M574" s="41"/>
      <c r="U574" s="1"/>
      <c r="V574" s="1"/>
    </row>
    <row r="575" spans="3:22" x14ac:dyDescent="0.3">
      <c r="C575" s="39"/>
      <c r="D575" s="39"/>
      <c r="E575" s="41"/>
      <c r="I575" s="39"/>
      <c r="J575" s="39"/>
      <c r="K575" s="39"/>
      <c r="L575" s="39"/>
      <c r="M575" s="41"/>
      <c r="U575" s="1"/>
      <c r="V575" s="1"/>
    </row>
    <row r="576" spans="3:22" x14ac:dyDescent="0.3">
      <c r="C576" s="39"/>
      <c r="D576" s="39"/>
      <c r="E576" s="41"/>
      <c r="I576" s="39"/>
      <c r="J576" s="39"/>
      <c r="K576" s="39"/>
      <c r="L576" s="39"/>
      <c r="M576" s="41"/>
      <c r="U576" s="1"/>
      <c r="V576" s="1"/>
    </row>
    <row r="577" spans="3:22" x14ac:dyDescent="0.3">
      <c r="C577" s="39"/>
      <c r="D577" s="39"/>
      <c r="E577" s="41"/>
      <c r="I577" s="39"/>
      <c r="J577" s="39"/>
      <c r="K577" s="39"/>
      <c r="L577" s="39"/>
      <c r="M577" s="41"/>
      <c r="U577" s="1"/>
      <c r="V577" s="1"/>
    </row>
    <row r="578" spans="3:22" x14ac:dyDescent="0.3">
      <c r="C578" s="39"/>
      <c r="D578" s="39"/>
      <c r="E578" s="41"/>
      <c r="I578" s="39"/>
      <c r="J578" s="39"/>
      <c r="K578" s="39"/>
      <c r="L578" s="39"/>
      <c r="M578" s="41"/>
      <c r="U578" s="1"/>
      <c r="V578" s="1"/>
    </row>
    <row r="579" spans="3:22" x14ac:dyDescent="0.3">
      <c r="C579" s="39"/>
      <c r="D579" s="39"/>
      <c r="E579" s="41"/>
      <c r="I579" s="39"/>
      <c r="J579" s="39"/>
      <c r="K579" s="39"/>
      <c r="L579" s="39"/>
      <c r="M579" s="41"/>
      <c r="U579" s="1"/>
      <c r="V579" s="1"/>
    </row>
    <row r="580" spans="3:22" x14ac:dyDescent="0.3">
      <c r="C580" s="39"/>
      <c r="D580" s="39"/>
      <c r="E580" s="41"/>
      <c r="I580" s="39"/>
      <c r="J580" s="39"/>
      <c r="K580" s="39"/>
      <c r="L580" s="39"/>
      <c r="M580" s="41"/>
      <c r="U580" s="1"/>
      <c r="V580" s="1"/>
    </row>
    <row r="581" spans="3:22" x14ac:dyDescent="0.3">
      <c r="C581" s="39"/>
      <c r="D581" s="39"/>
      <c r="E581" s="41"/>
      <c r="I581" s="39"/>
      <c r="J581" s="39"/>
      <c r="K581" s="39"/>
      <c r="L581" s="39"/>
      <c r="M581" s="41"/>
      <c r="U581" s="1"/>
      <c r="V581" s="1"/>
    </row>
    <row r="582" spans="3:22" x14ac:dyDescent="0.3">
      <c r="C582" s="39"/>
      <c r="D582" s="39"/>
      <c r="E582" s="41"/>
      <c r="I582" s="39"/>
      <c r="J582" s="39"/>
      <c r="K582" s="39"/>
      <c r="L582" s="39"/>
      <c r="M582" s="41"/>
      <c r="U582" s="1"/>
      <c r="V582" s="1"/>
    </row>
    <row r="583" spans="3:22" x14ac:dyDescent="0.3">
      <c r="C583" s="39"/>
      <c r="D583" s="39"/>
      <c r="E583" s="41"/>
      <c r="I583" s="39"/>
      <c r="J583" s="39"/>
      <c r="K583" s="39"/>
      <c r="L583" s="39"/>
      <c r="M583" s="41"/>
      <c r="U583" s="1"/>
      <c r="V583" s="1"/>
    </row>
    <row r="584" spans="3:22" x14ac:dyDescent="0.3">
      <c r="C584" s="39"/>
      <c r="D584" s="39"/>
      <c r="E584" s="41"/>
      <c r="I584" s="39"/>
      <c r="J584" s="39"/>
      <c r="K584" s="39"/>
      <c r="L584" s="39"/>
      <c r="M584" s="41"/>
      <c r="U584" s="1"/>
      <c r="V584" s="1"/>
    </row>
    <row r="585" spans="3:22" x14ac:dyDescent="0.3">
      <c r="C585" s="39"/>
      <c r="D585" s="39"/>
      <c r="E585" s="41"/>
      <c r="I585" s="39"/>
      <c r="J585" s="39"/>
      <c r="K585" s="39"/>
      <c r="L585" s="39"/>
      <c r="M585" s="41"/>
      <c r="U585" s="1"/>
      <c r="V585" s="1"/>
    </row>
    <row r="586" spans="3:22" x14ac:dyDescent="0.3">
      <c r="C586" s="39"/>
      <c r="D586" s="39"/>
      <c r="E586" s="41"/>
      <c r="I586" s="39"/>
      <c r="J586" s="39"/>
      <c r="K586" s="39"/>
      <c r="L586" s="39"/>
      <c r="M586" s="41"/>
      <c r="U586" s="1"/>
      <c r="V586" s="1"/>
    </row>
    <row r="587" spans="3:22" x14ac:dyDescent="0.3">
      <c r="C587" s="39"/>
      <c r="D587" s="39"/>
      <c r="E587" s="41"/>
      <c r="I587" s="39"/>
      <c r="J587" s="39"/>
      <c r="K587" s="39"/>
      <c r="L587" s="39"/>
      <c r="M587" s="41"/>
      <c r="U587" s="1"/>
      <c r="V587" s="1"/>
    </row>
    <row r="588" spans="3:22" x14ac:dyDescent="0.3">
      <c r="C588" s="39"/>
      <c r="D588" s="39"/>
      <c r="E588" s="41"/>
      <c r="I588" s="39"/>
      <c r="J588" s="39"/>
      <c r="K588" s="39"/>
      <c r="L588" s="39"/>
      <c r="M588" s="41"/>
      <c r="U588" s="1"/>
      <c r="V588" s="1"/>
    </row>
    <row r="589" spans="3:22" x14ac:dyDescent="0.3">
      <c r="C589" s="39"/>
      <c r="D589" s="39"/>
      <c r="E589" s="41"/>
      <c r="I589" s="39"/>
      <c r="J589" s="39"/>
      <c r="K589" s="39"/>
      <c r="L589" s="39"/>
      <c r="M589" s="41"/>
      <c r="U589" s="1"/>
      <c r="V589" s="1"/>
    </row>
    <row r="590" spans="3:22" x14ac:dyDescent="0.3">
      <c r="C590" s="39"/>
      <c r="D590" s="39"/>
      <c r="E590" s="41"/>
      <c r="I590" s="39"/>
      <c r="J590" s="39"/>
      <c r="K590" s="39"/>
      <c r="L590" s="39"/>
      <c r="M590" s="41"/>
      <c r="U590" s="1"/>
      <c r="V590" s="1"/>
    </row>
    <row r="591" spans="3:22" x14ac:dyDescent="0.3">
      <c r="C591" s="39"/>
      <c r="D591" s="39"/>
      <c r="E591" s="41"/>
      <c r="I591" s="39"/>
      <c r="J591" s="39"/>
      <c r="K591" s="39"/>
      <c r="L591" s="39"/>
      <c r="M591" s="41"/>
      <c r="U591" s="1"/>
      <c r="V591" s="1"/>
    </row>
    <row r="592" spans="3:22" x14ac:dyDescent="0.3">
      <c r="C592" s="39"/>
      <c r="D592" s="39"/>
      <c r="E592" s="41"/>
      <c r="I592" s="39"/>
      <c r="J592" s="39"/>
      <c r="K592" s="39"/>
      <c r="L592" s="39"/>
      <c r="M592" s="41"/>
      <c r="U592" s="1"/>
      <c r="V592" s="1"/>
    </row>
    <row r="593" spans="3:22" x14ac:dyDescent="0.3">
      <c r="C593" s="39"/>
      <c r="D593" s="39"/>
      <c r="E593" s="41"/>
      <c r="I593" s="39"/>
      <c r="J593" s="39"/>
      <c r="K593" s="39"/>
      <c r="L593" s="39"/>
      <c r="M593" s="41"/>
      <c r="U593" s="1"/>
      <c r="V593" s="1"/>
    </row>
    <row r="594" spans="3:22" x14ac:dyDescent="0.3">
      <c r="C594" s="39"/>
      <c r="D594" s="39"/>
      <c r="E594" s="41"/>
      <c r="I594" s="39"/>
      <c r="J594" s="39"/>
      <c r="K594" s="39"/>
      <c r="L594" s="39"/>
      <c r="M594" s="41"/>
      <c r="U594" s="1"/>
      <c r="V594" s="1"/>
    </row>
    <row r="595" spans="3:22" x14ac:dyDescent="0.3">
      <c r="C595" s="39"/>
      <c r="D595" s="39"/>
      <c r="E595" s="41"/>
      <c r="I595" s="39"/>
      <c r="J595" s="39"/>
      <c r="K595" s="39"/>
      <c r="L595" s="39"/>
      <c r="M595" s="41"/>
      <c r="U595" s="1"/>
      <c r="V595" s="1"/>
    </row>
    <row r="596" spans="3:22" x14ac:dyDescent="0.3">
      <c r="C596" s="39"/>
      <c r="D596" s="39"/>
      <c r="E596" s="41"/>
      <c r="I596" s="39"/>
      <c r="J596" s="39"/>
      <c r="K596" s="39"/>
      <c r="L596" s="39"/>
      <c r="M596" s="41"/>
      <c r="U596" s="1"/>
      <c r="V596" s="1"/>
    </row>
    <row r="597" spans="3:22" x14ac:dyDescent="0.3">
      <c r="C597" s="39"/>
      <c r="D597" s="39"/>
      <c r="E597" s="41"/>
      <c r="I597" s="39"/>
      <c r="J597" s="39"/>
      <c r="K597" s="39"/>
      <c r="L597" s="39"/>
      <c r="M597" s="41"/>
      <c r="U597" s="1"/>
      <c r="V597" s="1"/>
    </row>
    <row r="598" spans="3:22" x14ac:dyDescent="0.3">
      <c r="C598" s="39"/>
      <c r="D598" s="39"/>
      <c r="E598" s="41"/>
      <c r="I598" s="39"/>
      <c r="J598" s="39"/>
      <c r="K598" s="39"/>
      <c r="L598" s="39"/>
      <c r="M598" s="41"/>
      <c r="U598" s="1"/>
      <c r="V598" s="1"/>
    </row>
    <row r="599" spans="3:22" x14ac:dyDescent="0.3">
      <c r="C599" s="39"/>
      <c r="D599" s="39"/>
      <c r="E599" s="41"/>
      <c r="I599" s="39"/>
      <c r="J599" s="39"/>
      <c r="K599" s="39"/>
      <c r="L599" s="39"/>
      <c r="M599" s="41"/>
      <c r="U599" s="1"/>
      <c r="V599" s="1"/>
    </row>
    <row r="600" spans="3:22" x14ac:dyDescent="0.3">
      <c r="C600" s="39"/>
      <c r="D600" s="39"/>
      <c r="E600" s="41"/>
      <c r="I600" s="39"/>
      <c r="J600" s="39"/>
      <c r="K600" s="39"/>
      <c r="L600" s="39"/>
      <c r="M600" s="41"/>
      <c r="U600" s="1"/>
      <c r="V600" s="1"/>
    </row>
    <row r="601" spans="3:22" x14ac:dyDescent="0.3">
      <c r="C601" s="39"/>
      <c r="D601" s="39"/>
      <c r="E601" s="41"/>
      <c r="I601" s="39"/>
      <c r="J601" s="39"/>
      <c r="K601" s="39"/>
      <c r="L601" s="39"/>
      <c r="M601" s="41"/>
      <c r="U601" s="1"/>
      <c r="V601" s="1"/>
    </row>
    <row r="602" spans="3:22" x14ac:dyDescent="0.3">
      <c r="C602" s="39"/>
      <c r="D602" s="39"/>
      <c r="E602" s="41"/>
      <c r="I602" s="39"/>
      <c r="J602" s="39"/>
      <c r="K602" s="39"/>
      <c r="L602" s="39"/>
      <c r="M602" s="41"/>
      <c r="U602" s="1"/>
      <c r="V602" s="1"/>
    </row>
    <row r="603" spans="3:22" x14ac:dyDescent="0.3">
      <c r="C603" s="39"/>
      <c r="D603" s="39"/>
      <c r="E603" s="41"/>
      <c r="I603" s="39"/>
      <c r="J603" s="39"/>
      <c r="K603" s="39"/>
      <c r="L603" s="39"/>
      <c r="M603" s="41"/>
      <c r="U603" s="1"/>
      <c r="V603" s="1"/>
    </row>
    <row r="604" spans="3:22" x14ac:dyDescent="0.3">
      <c r="C604" s="39"/>
      <c r="D604" s="39"/>
      <c r="E604" s="41"/>
      <c r="I604" s="39"/>
      <c r="J604" s="39"/>
      <c r="K604" s="39"/>
      <c r="L604" s="39"/>
      <c r="M604" s="41"/>
      <c r="U604" s="1"/>
      <c r="V604" s="1"/>
    </row>
    <row r="605" spans="3:22" x14ac:dyDescent="0.3">
      <c r="C605" s="39"/>
      <c r="D605" s="39"/>
      <c r="E605" s="41"/>
      <c r="I605" s="39"/>
      <c r="J605" s="39"/>
      <c r="K605" s="39"/>
      <c r="L605" s="39"/>
      <c r="M605" s="41"/>
      <c r="U605" s="1"/>
      <c r="V605" s="1"/>
    </row>
    <row r="606" spans="3:22" x14ac:dyDescent="0.3">
      <c r="C606" s="39"/>
      <c r="D606" s="39"/>
      <c r="E606" s="41"/>
      <c r="I606" s="39"/>
      <c r="J606" s="39"/>
      <c r="K606" s="39"/>
      <c r="L606" s="39"/>
      <c r="M606" s="41"/>
      <c r="U606" s="1"/>
      <c r="V606" s="1"/>
    </row>
    <row r="607" spans="3:22" x14ac:dyDescent="0.3">
      <c r="C607" s="39"/>
      <c r="D607" s="39"/>
      <c r="E607" s="41"/>
      <c r="I607" s="39"/>
      <c r="J607" s="39"/>
      <c r="K607" s="39"/>
      <c r="L607" s="39"/>
      <c r="M607" s="41"/>
      <c r="U607" s="1"/>
      <c r="V607" s="1"/>
    </row>
    <row r="608" spans="3:22" x14ac:dyDescent="0.3">
      <c r="C608" s="39"/>
      <c r="D608" s="39"/>
      <c r="E608" s="41"/>
      <c r="I608" s="39"/>
      <c r="J608" s="39"/>
      <c r="K608" s="39"/>
      <c r="L608" s="39"/>
      <c r="M608" s="41"/>
      <c r="U608" s="1"/>
      <c r="V608" s="1"/>
    </row>
    <row r="609" spans="3:22" x14ac:dyDescent="0.3">
      <c r="C609" s="39"/>
      <c r="D609" s="39"/>
      <c r="E609" s="41"/>
      <c r="I609" s="39"/>
      <c r="J609" s="39"/>
      <c r="K609" s="39"/>
      <c r="L609" s="39"/>
      <c r="M609" s="41"/>
      <c r="U609" s="1"/>
      <c r="V609" s="1"/>
    </row>
    <row r="610" spans="3:22" x14ac:dyDescent="0.3">
      <c r="C610" s="39"/>
      <c r="D610" s="39"/>
      <c r="E610" s="41"/>
      <c r="I610" s="39"/>
      <c r="J610" s="39"/>
      <c r="K610" s="39"/>
      <c r="L610" s="39"/>
      <c r="M610" s="41"/>
      <c r="U610" s="1"/>
      <c r="V610" s="1"/>
    </row>
    <row r="611" spans="3:22" x14ac:dyDescent="0.3">
      <c r="C611" s="39"/>
      <c r="D611" s="39"/>
      <c r="E611" s="41"/>
      <c r="I611" s="39"/>
      <c r="J611" s="39"/>
      <c r="K611" s="39"/>
      <c r="L611" s="39"/>
      <c r="M611" s="41"/>
      <c r="U611" s="1"/>
      <c r="V611" s="1"/>
    </row>
    <row r="612" spans="3:22" x14ac:dyDescent="0.3">
      <c r="C612" s="39"/>
      <c r="D612" s="39"/>
      <c r="E612" s="41"/>
      <c r="I612" s="39"/>
      <c r="J612" s="39"/>
      <c r="K612" s="39"/>
      <c r="L612" s="39"/>
      <c r="M612" s="41"/>
      <c r="U612" s="1"/>
      <c r="V612" s="1"/>
    </row>
    <row r="613" spans="3:22" x14ac:dyDescent="0.3">
      <c r="C613" s="39"/>
      <c r="D613" s="39"/>
      <c r="E613" s="41"/>
      <c r="I613" s="39"/>
      <c r="J613" s="39"/>
      <c r="K613" s="39"/>
      <c r="L613" s="39"/>
      <c r="M613" s="41"/>
      <c r="U613" s="1"/>
      <c r="V613" s="1"/>
    </row>
    <row r="614" spans="3:22" x14ac:dyDescent="0.3">
      <c r="C614" s="39"/>
      <c r="D614" s="39"/>
      <c r="E614" s="41"/>
      <c r="I614" s="39"/>
      <c r="J614" s="39"/>
      <c r="K614" s="39"/>
      <c r="L614" s="39"/>
      <c r="M614" s="41"/>
      <c r="U614" s="1"/>
      <c r="V614" s="1"/>
    </row>
    <row r="615" spans="3:22" x14ac:dyDescent="0.3">
      <c r="C615" s="39"/>
      <c r="D615" s="39"/>
      <c r="E615" s="41"/>
      <c r="I615" s="39"/>
      <c r="J615" s="39"/>
      <c r="K615" s="39"/>
      <c r="L615" s="39"/>
      <c r="M615" s="41"/>
      <c r="U615" s="1"/>
      <c r="V615" s="1"/>
    </row>
    <row r="616" spans="3:22" x14ac:dyDescent="0.3">
      <c r="C616" s="39"/>
      <c r="D616" s="39"/>
      <c r="E616" s="41"/>
      <c r="I616" s="39"/>
      <c r="J616" s="39"/>
      <c r="K616" s="39"/>
      <c r="L616" s="39"/>
      <c r="M616" s="41"/>
      <c r="U616" s="1"/>
      <c r="V616" s="1"/>
    </row>
    <row r="617" spans="3:22" x14ac:dyDescent="0.3">
      <c r="C617" s="39"/>
      <c r="D617" s="39"/>
      <c r="E617" s="41"/>
      <c r="I617" s="39"/>
      <c r="J617" s="39"/>
      <c r="K617" s="39"/>
      <c r="L617" s="39"/>
      <c r="M617" s="41"/>
      <c r="U617" s="1"/>
      <c r="V617" s="1"/>
    </row>
    <row r="618" spans="3:22" x14ac:dyDescent="0.3">
      <c r="C618" s="39"/>
      <c r="D618" s="39"/>
      <c r="E618" s="41"/>
      <c r="I618" s="39"/>
      <c r="J618" s="39"/>
      <c r="K618" s="39"/>
      <c r="L618" s="39"/>
      <c r="M618" s="41"/>
      <c r="U618" s="1"/>
      <c r="V618" s="1"/>
    </row>
    <row r="619" spans="3:22" x14ac:dyDescent="0.3">
      <c r="C619" s="39"/>
      <c r="D619" s="39"/>
      <c r="E619" s="41"/>
      <c r="I619" s="39"/>
      <c r="J619" s="39"/>
      <c r="K619" s="39"/>
      <c r="L619" s="39"/>
      <c r="M619" s="41"/>
      <c r="U619" s="1"/>
      <c r="V619" s="1"/>
    </row>
    <row r="620" spans="3:22" x14ac:dyDescent="0.3">
      <c r="C620" s="39"/>
      <c r="D620" s="39"/>
      <c r="E620" s="41"/>
      <c r="I620" s="39"/>
      <c r="J620" s="39"/>
      <c r="K620" s="39"/>
      <c r="L620" s="39"/>
      <c r="M620" s="41"/>
      <c r="U620" s="1"/>
      <c r="V620" s="1"/>
    </row>
    <row r="621" spans="3:22" x14ac:dyDescent="0.3">
      <c r="C621" s="39"/>
      <c r="D621" s="39"/>
      <c r="E621" s="41"/>
      <c r="I621" s="39"/>
      <c r="J621" s="39"/>
      <c r="K621" s="39"/>
      <c r="L621" s="39"/>
      <c r="M621" s="41"/>
      <c r="U621" s="1"/>
      <c r="V621" s="1"/>
    </row>
    <row r="622" spans="3:22" x14ac:dyDescent="0.3">
      <c r="C622" s="39"/>
      <c r="D622" s="39"/>
      <c r="E622" s="41"/>
      <c r="I622" s="39"/>
      <c r="J622" s="39"/>
      <c r="K622" s="39"/>
      <c r="L622" s="39"/>
      <c r="M622" s="41"/>
      <c r="U622" s="1"/>
      <c r="V622" s="1"/>
    </row>
    <row r="623" spans="3:22" x14ac:dyDescent="0.3">
      <c r="C623" s="39"/>
      <c r="D623" s="39"/>
      <c r="E623" s="41"/>
      <c r="I623" s="39"/>
      <c r="J623" s="39"/>
      <c r="K623" s="39"/>
      <c r="L623" s="39"/>
      <c r="M623" s="41"/>
      <c r="U623" s="1"/>
      <c r="V623" s="1"/>
    </row>
    <row r="624" spans="3:22" x14ac:dyDescent="0.3">
      <c r="C624" s="39"/>
      <c r="D624" s="39"/>
      <c r="E624" s="41"/>
      <c r="I624" s="39"/>
      <c r="J624" s="39"/>
      <c r="K624" s="39"/>
      <c r="L624" s="39"/>
      <c r="M624" s="41"/>
      <c r="U624" s="1"/>
      <c r="V624" s="1"/>
    </row>
    <row r="625" spans="3:22" x14ac:dyDescent="0.3">
      <c r="C625" s="39"/>
      <c r="D625" s="39"/>
      <c r="E625" s="41"/>
      <c r="I625" s="39"/>
      <c r="J625" s="39"/>
      <c r="K625" s="39"/>
      <c r="L625" s="39"/>
      <c r="M625" s="41"/>
      <c r="U625" s="1"/>
      <c r="V625" s="1"/>
    </row>
    <row r="626" spans="3:22" x14ac:dyDescent="0.3">
      <c r="C626" s="39"/>
      <c r="D626" s="39"/>
      <c r="E626" s="41"/>
      <c r="I626" s="39"/>
      <c r="J626" s="39"/>
      <c r="K626" s="39"/>
      <c r="L626" s="39"/>
      <c r="M626" s="41"/>
      <c r="U626" s="1"/>
      <c r="V626" s="1"/>
    </row>
    <row r="627" spans="3:22" x14ac:dyDescent="0.3">
      <c r="C627" s="39"/>
      <c r="D627" s="39"/>
      <c r="E627" s="41"/>
      <c r="I627" s="39"/>
      <c r="J627" s="39"/>
      <c r="K627" s="39"/>
      <c r="L627" s="39"/>
      <c r="M627" s="41"/>
      <c r="U627" s="1"/>
      <c r="V627" s="1"/>
    </row>
    <row r="628" spans="3:22" x14ac:dyDescent="0.3">
      <c r="C628" s="39"/>
      <c r="D628" s="39"/>
      <c r="E628" s="41"/>
      <c r="I628" s="39"/>
      <c r="J628" s="39"/>
      <c r="K628" s="39"/>
      <c r="L628" s="39"/>
      <c r="M628" s="41"/>
      <c r="U628" s="1"/>
      <c r="V628" s="1"/>
    </row>
    <row r="629" spans="3:22" x14ac:dyDescent="0.3">
      <c r="C629" s="39"/>
      <c r="D629" s="39"/>
      <c r="E629" s="41"/>
      <c r="I629" s="39"/>
      <c r="J629" s="39"/>
      <c r="K629" s="39"/>
      <c r="L629" s="39"/>
      <c r="M629" s="41"/>
      <c r="U629" s="1"/>
      <c r="V629" s="1"/>
    </row>
    <row r="630" spans="3:22" x14ac:dyDescent="0.3">
      <c r="C630" s="39"/>
      <c r="D630" s="39"/>
      <c r="E630" s="41"/>
      <c r="I630" s="39"/>
      <c r="J630" s="39"/>
      <c r="K630" s="39"/>
      <c r="L630" s="39"/>
      <c r="M630" s="41"/>
      <c r="U630" s="1"/>
      <c r="V630" s="1"/>
    </row>
    <row r="631" spans="3:22" x14ac:dyDescent="0.3">
      <c r="C631" s="39"/>
      <c r="D631" s="39"/>
      <c r="E631" s="41"/>
      <c r="I631" s="39"/>
      <c r="J631" s="39"/>
      <c r="K631" s="39"/>
      <c r="L631" s="39"/>
      <c r="M631" s="41"/>
      <c r="U631" s="1"/>
      <c r="V631" s="1"/>
    </row>
    <row r="632" spans="3:22" x14ac:dyDescent="0.3">
      <c r="C632" s="39"/>
      <c r="D632" s="39"/>
      <c r="E632" s="41"/>
      <c r="I632" s="39"/>
      <c r="J632" s="39"/>
      <c r="K632" s="39"/>
      <c r="L632" s="39"/>
      <c r="M632" s="41"/>
      <c r="U632" s="1"/>
      <c r="V632" s="1"/>
    </row>
    <row r="633" spans="3:22" x14ac:dyDescent="0.3">
      <c r="C633" s="39"/>
      <c r="D633" s="39"/>
      <c r="E633" s="41"/>
      <c r="I633" s="39"/>
      <c r="J633" s="39"/>
      <c r="K633" s="39"/>
      <c r="L633" s="39"/>
      <c r="M633" s="41"/>
      <c r="U633" s="1"/>
      <c r="V633" s="1"/>
    </row>
    <row r="634" spans="3:22" x14ac:dyDescent="0.3">
      <c r="C634" s="39"/>
      <c r="D634" s="39"/>
      <c r="E634" s="41"/>
      <c r="I634" s="39"/>
      <c r="J634" s="39"/>
      <c r="K634" s="39"/>
      <c r="L634" s="39"/>
      <c r="M634" s="41"/>
      <c r="U634" s="1"/>
      <c r="V634" s="1"/>
    </row>
    <row r="635" spans="3:22" x14ac:dyDescent="0.3">
      <c r="C635" s="39"/>
      <c r="D635" s="39"/>
      <c r="E635" s="41"/>
      <c r="I635" s="39"/>
      <c r="J635" s="39"/>
      <c r="K635" s="39"/>
      <c r="L635" s="39"/>
      <c r="M635" s="41"/>
      <c r="U635" s="1"/>
      <c r="V635" s="1"/>
    </row>
    <row r="636" spans="3:22" x14ac:dyDescent="0.3">
      <c r="C636" s="39"/>
      <c r="D636" s="39"/>
      <c r="E636" s="41"/>
      <c r="I636" s="39"/>
      <c r="J636" s="39"/>
      <c r="K636" s="39"/>
      <c r="L636" s="39"/>
      <c r="M636" s="41"/>
      <c r="U636" s="1"/>
      <c r="V636" s="1"/>
    </row>
    <row r="637" spans="3:22" x14ac:dyDescent="0.3">
      <c r="C637" s="39"/>
      <c r="D637" s="39"/>
      <c r="E637" s="41"/>
      <c r="I637" s="39"/>
      <c r="J637" s="39"/>
      <c r="K637" s="39"/>
      <c r="L637" s="39"/>
      <c r="M637" s="41"/>
      <c r="U637" s="1"/>
      <c r="V637" s="1"/>
    </row>
    <row r="638" spans="3:22" x14ac:dyDescent="0.3">
      <c r="C638" s="39"/>
      <c r="D638" s="39"/>
      <c r="E638" s="41"/>
      <c r="I638" s="39"/>
      <c r="J638" s="39"/>
      <c r="K638" s="39"/>
      <c r="L638" s="39"/>
      <c r="M638" s="41"/>
      <c r="U638" s="1"/>
      <c r="V638" s="1"/>
    </row>
    <row r="639" spans="3:22" x14ac:dyDescent="0.3">
      <c r="C639" s="39"/>
      <c r="D639" s="39"/>
      <c r="E639" s="41"/>
      <c r="I639" s="39"/>
      <c r="J639" s="39"/>
      <c r="K639" s="39"/>
      <c r="L639" s="39"/>
      <c r="M639" s="41"/>
      <c r="U639" s="1"/>
      <c r="V639" s="1"/>
    </row>
    <row r="640" spans="3:22" x14ac:dyDescent="0.3">
      <c r="C640" s="39"/>
      <c r="D640" s="39"/>
      <c r="E640" s="41"/>
      <c r="I640" s="39"/>
      <c r="J640" s="39"/>
      <c r="K640" s="39"/>
      <c r="L640" s="39"/>
      <c r="M640" s="41"/>
      <c r="U640" s="1"/>
      <c r="V640" s="1"/>
    </row>
    <row r="641" spans="3:22" x14ac:dyDescent="0.3">
      <c r="C641" s="39"/>
      <c r="D641" s="39"/>
      <c r="E641" s="41"/>
      <c r="I641" s="39"/>
      <c r="J641" s="39"/>
      <c r="K641" s="39"/>
      <c r="L641" s="39"/>
      <c r="M641" s="41"/>
      <c r="U641" s="1"/>
      <c r="V641" s="1"/>
    </row>
    <row r="642" spans="3:22" x14ac:dyDescent="0.3">
      <c r="C642" s="39"/>
      <c r="D642" s="39"/>
      <c r="E642" s="41"/>
      <c r="I642" s="39"/>
      <c r="J642" s="39"/>
      <c r="K642" s="39"/>
      <c r="L642" s="39"/>
      <c r="M642" s="41"/>
      <c r="U642" s="1"/>
      <c r="V642" s="1"/>
    </row>
    <row r="643" spans="3:22" x14ac:dyDescent="0.3">
      <c r="C643" s="39"/>
      <c r="D643" s="39"/>
      <c r="E643" s="41"/>
      <c r="I643" s="39"/>
      <c r="J643" s="39"/>
      <c r="K643" s="39"/>
      <c r="L643" s="39"/>
      <c r="M643" s="41"/>
      <c r="U643" s="1"/>
      <c r="V643" s="1"/>
    </row>
    <row r="644" spans="3:22" x14ac:dyDescent="0.3">
      <c r="C644" s="39"/>
      <c r="D644" s="39"/>
      <c r="E644" s="41"/>
      <c r="I644" s="39"/>
      <c r="J644" s="39"/>
      <c r="K644" s="39"/>
      <c r="L644" s="39"/>
      <c r="M644" s="41"/>
      <c r="U644" s="1"/>
      <c r="V644" s="1"/>
    </row>
    <row r="645" spans="3:22" x14ac:dyDescent="0.3">
      <c r="C645" s="39"/>
      <c r="D645" s="39"/>
      <c r="E645" s="41"/>
      <c r="I645" s="39"/>
      <c r="J645" s="39"/>
      <c r="K645" s="39"/>
      <c r="L645" s="39"/>
      <c r="M645" s="41"/>
      <c r="U645" s="1"/>
      <c r="V645" s="1"/>
    </row>
    <row r="646" spans="3:22" x14ac:dyDescent="0.3">
      <c r="C646" s="39"/>
      <c r="D646" s="39"/>
      <c r="E646" s="41"/>
      <c r="I646" s="39"/>
      <c r="J646" s="39"/>
      <c r="K646" s="39"/>
      <c r="L646" s="39"/>
      <c r="M646" s="41"/>
      <c r="U646" s="1"/>
      <c r="V646" s="1"/>
    </row>
    <row r="647" spans="3:22" x14ac:dyDescent="0.3">
      <c r="C647" s="39"/>
      <c r="D647" s="39"/>
      <c r="E647" s="41"/>
      <c r="I647" s="39"/>
      <c r="J647" s="39"/>
      <c r="K647" s="39"/>
      <c r="L647" s="39"/>
      <c r="M647" s="41"/>
      <c r="U647" s="1"/>
      <c r="V647" s="1"/>
    </row>
    <row r="648" spans="3:22" x14ac:dyDescent="0.3">
      <c r="C648" s="39"/>
      <c r="D648" s="39"/>
      <c r="E648" s="41"/>
      <c r="I648" s="39"/>
      <c r="J648" s="39"/>
      <c r="K648" s="39"/>
      <c r="L648" s="39"/>
      <c r="M648" s="41"/>
      <c r="U648" s="1"/>
      <c r="V648" s="1"/>
    </row>
    <row r="649" spans="3:22" x14ac:dyDescent="0.3">
      <c r="C649" s="39"/>
      <c r="D649" s="39"/>
      <c r="E649" s="41"/>
      <c r="I649" s="39"/>
      <c r="J649" s="39"/>
      <c r="K649" s="39"/>
      <c r="L649" s="39"/>
      <c r="M649" s="41"/>
      <c r="U649" s="1"/>
      <c r="V649" s="1"/>
    </row>
    <row r="650" spans="3:22" x14ac:dyDescent="0.3">
      <c r="C650" s="39"/>
      <c r="D650" s="39"/>
      <c r="E650" s="41"/>
      <c r="I650" s="39"/>
      <c r="J650" s="39"/>
      <c r="K650" s="39"/>
      <c r="L650" s="39"/>
      <c r="M650" s="41"/>
      <c r="U650" s="1"/>
      <c r="V650" s="1"/>
    </row>
    <row r="651" spans="3:22" x14ac:dyDescent="0.3">
      <c r="C651" s="39"/>
      <c r="D651" s="39"/>
      <c r="E651" s="41"/>
      <c r="I651" s="39"/>
      <c r="J651" s="39"/>
      <c r="K651" s="39"/>
      <c r="L651" s="39"/>
      <c r="M651" s="41"/>
      <c r="U651" s="1"/>
      <c r="V651" s="1"/>
    </row>
    <row r="652" spans="3:22" x14ac:dyDescent="0.3">
      <c r="C652" s="39"/>
      <c r="D652" s="39"/>
      <c r="E652" s="41"/>
      <c r="I652" s="39"/>
      <c r="J652" s="39"/>
      <c r="K652" s="39"/>
      <c r="L652" s="39"/>
      <c r="M652" s="41"/>
      <c r="U652" s="1"/>
      <c r="V652" s="1"/>
    </row>
    <row r="653" spans="3:22" x14ac:dyDescent="0.3">
      <c r="C653" s="39"/>
      <c r="D653" s="39"/>
      <c r="E653" s="41"/>
      <c r="I653" s="39"/>
      <c r="J653" s="39"/>
      <c r="K653" s="39"/>
      <c r="L653" s="39"/>
      <c r="M653" s="41"/>
      <c r="U653" s="1"/>
      <c r="V653" s="1"/>
    </row>
    <row r="654" spans="3:22" x14ac:dyDescent="0.3">
      <c r="C654" s="39"/>
      <c r="D654" s="39"/>
      <c r="E654" s="41"/>
      <c r="I654" s="39"/>
      <c r="J654" s="39"/>
      <c r="K654" s="39"/>
      <c r="L654" s="39"/>
      <c r="M654" s="41"/>
      <c r="U654" s="1"/>
      <c r="V654" s="1"/>
    </row>
    <row r="655" spans="3:22" x14ac:dyDescent="0.3">
      <c r="C655" s="39"/>
      <c r="D655" s="39"/>
      <c r="E655" s="41"/>
      <c r="I655" s="39"/>
      <c r="J655" s="39"/>
      <c r="K655" s="39"/>
      <c r="L655" s="39"/>
      <c r="M655" s="41"/>
      <c r="U655" s="1"/>
      <c r="V655" s="1"/>
    </row>
    <row r="656" spans="3:22" x14ac:dyDescent="0.3">
      <c r="C656" s="39"/>
      <c r="D656" s="39"/>
      <c r="E656" s="41"/>
      <c r="I656" s="39"/>
      <c r="J656" s="39"/>
      <c r="K656" s="39"/>
      <c r="L656" s="39"/>
      <c r="M656" s="41"/>
      <c r="U656" s="1"/>
      <c r="V656" s="1"/>
    </row>
    <row r="657" spans="3:22" x14ac:dyDescent="0.3">
      <c r="C657" s="39"/>
      <c r="D657" s="39"/>
      <c r="E657" s="41"/>
      <c r="I657" s="39"/>
      <c r="J657" s="39"/>
      <c r="K657" s="39"/>
      <c r="L657" s="39"/>
      <c r="M657" s="41"/>
      <c r="U657" s="1"/>
      <c r="V657" s="1"/>
    </row>
    <row r="658" spans="3:22" x14ac:dyDescent="0.3">
      <c r="C658" s="39"/>
      <c r="D658" s="39"/>
      <c r="E658" s="41"/>
      <c r="I658" s="39"/>
      <c r="J658" s="39"/>
      <c r="K658" s="39"/>
      <c r="L658" s="39"/>
      <c r="M658" s="41"/>
      <c r="U658" s="1"/>
      <c r="V658" s="1"/>
    </row>
    <row r="659" spans="3:22" x14ac:dyDescent="0.3">
      <c r="C659" s="39"/>
      <c r="D659" s="39"/>
      <c r="E659" s="41"/>
      <c r="I659" s="39"/>
      <c r="J659" s="39"/>
      <c r="K659" s="39"/>
      <c r="L659" s="39"/>
      <c r="M659" s="41"/>
      <c r="U659" s="1"/>
      <c r="V659" s="1"/>
    </row>
    <row r="660" spans="3:22" x14ac:dyDescent="0.3">
      <c r="C660" s="39"/>
      <c r="D660" s="39"/>
      <c r="E660" s="41"/>
      <c r="I660" s="39"/>
      <c r="J660" s="39"/>
      <c r="K660" s="39"/>
      <c r="L660" s="39"/>
      <c r="M660" s="41"/>
      <c r="U660" s="1"/>
      <c r="V660" s="1"/>
    </row>
    <row r="661" spans="3:22" x14ac:dyDescent="0.3">
      <c r="C661" s="39"/>
      <c r="D661" s="39"/>
      <c r="E661" s="41"/>
      <c r="I661" s="39"/>
      <c r="J661" s="39"/>
      <c r="K661" s="39"/>
      <c r="L661" s="39"/>
      <c r="M661" s="41"/>
      <c r="U661" s="1"/>
      <c r="V661" s="1"/>
    </row>
    <row r="662" spans="3:22" x14ac:dyDescent="0.3">
      <c r="C662" s="39"/>
      <c r="D662" s="39"/>
      <c r="E662" s="41"/>
      <c r="I662" s="39"/>
      <c r="J662" s="39"/>
      <c r="K662" s="39"/>
      <c r="L662" s="39"/>
      <c r="M662" s="41"/>
      <c r="U662" s="1"/>
      <c r="V662" s="1"/>
    </row>
    <row r="663" spans="3:22" x14ac:dyDescent="0.3">
      <c r="C663" s="39"/>
      <c r="D663" s="39"/>
      <c r="E663" s="41"/>
      <c r="I663" s="39"/>
      <c r="J663" s="39"/>
      <c r="K663" s="39"/>
      <c r="L663" s="39"/>
      <c r="M663" s="41"/>
      <c r="U663" s="1"/>
      <c r="V663" s="1"/>
    </row>
    <row r="664" spans="3:22" x14ac:dyDescent="0.3">
      <c r="C664" s="39"/>
      <c r="D664" s="39"/>
      <c r="E664" s="41"/>
      <c r="I664" s="39"/>
      <c r="J664" s="39"/>
      <c r="K664" s="39"/>
      <c r="L664" s="39"/>
      <c r="M664" s="41"/>
      <c r="U664" s="1"/>
      <c r="V664" s="1"/>
    </row>
    <row r="665" spans="3:22" x14ac:dyDescent="0.3">
      <c r="C665" s="39"/>
      <c r="D665" s="39"/>
      <c r="E665" s="41"/>
      <c r="I665" s="39"/>
      <c r="J665" s="39"/>
      <c r="K665" s="39"/>
      <c r="L665" s="39"/>
      <c r="M665" s="41"/>
      <c r="U665" s="1"/>
      <c r="V665" s="1"/>
    </row>
    <row r="666" spans="3:22" x14ac:dyDescent="0.3">
      <c r="C666" s="39"/>
      <c r="D666" s="39"/>
      <c r="E666" s="41"/>
      <c r="I666" s="39"/>
      <c r="J666" s="39"/>
      <c r="K666" s="39"/>
      <c r="L666" s="39"/>
      <c r="M666" s="41"/>
      <c r="U666" s="1"/>
      <c r="V666" s="1"/>
    </row>
    <row r="667" spans="3:22" x14ac:dyDescent="0.3">
      <c r="C667" s="39"/>
      <c r="D667" s="39"/>
      <c r="E667" s="41"/>
      <c r="I667" s="39"/>
      <c r="J667" s="39"/>
      <c r="K667" s="39"/>
      <c r="L667" s="39"/>
      <c r="M667" s="41"/>
      <c r="U667" s="1"/>
      <c r="V667" s="1"/>
    </row>
    <row r="668" spans="3:22" x14ac:dyDescent="0.3">
      <c r="C668" s="39"/>
      <c r="D668" s="39"/>
      <c r="E668" s="41"/>
      <c r="I668" s="39"/>
      <c r="J668" s="39"/>
      <c r="K668" s="39"/>
      <c r="L668" s="39"/>
      <c r="M668" s="41"/>
      <c r="U668" s="1"/>
      <c r="V668" s="1"/>
    </row>
    <row r="669" spans="3:22" x14ac:dyDescent="0.3">
      <c r="C669" s="39"/>
      <c r="D669" s="39"/>
      <c r="E669" s="41"/>
      <c r="I669" s="39"/>
      <c r="J669" s="39"/>
      <c r="K669" s="39"/>
      <c r="L669" s="39"/>
      <c r="M669" s="41"/>
      <c r="U669" s="1"/>
      <c r="V669" s="1"/>
    </row>
    <row r="670" spans="3:22" x14ac:dyDescent="0.3">
      <c r="C670" s="39"/>
      <c r="D670" s="39"/>
      <c r="E670" s="41"/>
      <c r="I670" s="39"/>
      <c r="J670" s="39"/>
      <c r="K670" s="39"/>
      <c r="L670" s="39"/>
      <c r="M670" s="41"/>
      <c r="U670" s="1"/>
      <c r="V670" s="1"/>
    </row>
    <row r="671" spans="3:22" x14ac:dyDescent="0.3">
      <c r="C671" s="39"/>
      <c r="D671" s="39"/>
      <c r="E671" s="41"/>
      <c r="I671" s="39"/>
      <c r="J671" s="39"/>
      <c r="K671" s="39"/>
      <c r="L671" s="39"/>
      <c r="M671" s="41"/>
      <c r="U671" s="1"/>
      <c r="V671" s="1"/>
    </row>
    <row r="672" spans="3:22" x14ac:dyDescent="0.3">
      <c r="C672" s="39"/>
      <c r="D672" s="39"/>
      <c r="E672" s="41"/>
      <c r="I672" s="39"/>
      <c r="J672" s="39"/>
      <c r="K672" s="39"/>
      <c r="L672" s="39"/>
      <c r="M672" s="41"/>
      <c r="U672" s="1"/>
      <c r="V672" s="1"/>
    </row>
    <row r="673" spans="3:22" x14ac:dyDescent="0.3">
      <c r="C673" s="39"/>
      <c r="D673" s="39"/>
      <c r="E673" s="41"/>
      <c r="I673" s="39"/>
      <c r="J673" s="39"/>
      <c r="K673" s="39"/>
      <c r="L673" s="39"/>
      <c r="M673" s="41"/>
      <c r="U673" s="1"/>
      <c r="V673" s="1"/>
    </row>
    <row r="674" spans="3:22" x14ac:dyDescent="0.3">
      <c r="C674" s="39"/>
      <c r="D674" s="39"/>
      <c r="E674" s="41"/>
      <c r="I674" s="39"/>
      <c r="J674" s="39"/>
      <c r="K674" s="39"/>
      <c r="L674" s="39"/>
      <c r="M674" s="41"/>
      <c r="U674" s="1"/>
      <c r="V674" s="1"/>
    </row>
    <row r="675" spans="3:22" x14ac:dyDescent="0.3">
      <c r="C675" s="39"/>
      <c r="D675" s="39"/>
      <c r="E675" s="41"/>
      <c r="I675" s="39"/>
      <c r="J675" s="39"/>
      <c r="K675" s="39"/>
      <c r="L675" s="39"/>
      <c r="M675" s="41"/>
      <c r="U675" s="1"/>
      <c r="V675" s="1"/>
    </row>
    <row r="676" spans="3:22" x14ac:dyDescent="0.3">
      <c r="C676" s="39"/>
      <c r="D676" s="39"/>
      <c r="E676" s="41"/>
      <c r="I676" s="39"/>
      <c r="J676" s="39"/>
      <c r="K676" s="39"/>
      <c r="L676" s="39"/>
      <c r="M676" s="41"/>
      <c r="U676" s="1"/>
      <c r="V676" s="1"/>
    </row>
    <row r="677" spans="3:22" x14ac:dyDescent="0.3">
      <c r="C677" s="39"/>
      <c r="D677" s="39"/>
      <c r="E677" s="41"/>
      <c r="I677" s="39"/>
      <c r="J677" s="39"/>
      <c r="K677" s="39"/>
      <c r="L677" s="39"/>
      <c r="M677" s="41"/>
      <c r="U677" s="1"/>
      <c r="V677" s="1"/>
    </row>
    <row r="678" spans="3:22" x14ac:dyDescent="0.3">
      <c r="C678" s="39"/>
      <c r="D678" s="39"/>
      <c r="E678" s="41"/>
      <c r="I678" s="39"/>
      <c r="J678" s="39"/>
      <c r="K678" s="39"/>
      <c r="L678" s="39"/>
      <c r="M678" s="41"/>
      <c r="U678" s="1"/>
      <c r="V678" s="1"/>
    </row>
    <row r="679" spans="3:22" x14ac:dyDescent="0.3">
      <c r="C679" s="39"/>
      <c r="D679" s="39"/>
      <c r="E679" s="41"/>
      <c r="I679" s="39"/>
      <c r="J679" s="39"/>
      <c r="K679" s="39"/>
      <c r="L679" s="39"/>
      <c r="M679" s="41"/>
      <c r="U679" s="1"/>
      <c r="V679" s="1"/>
    </row>
    <row r="680" spans="3:22" x14ac:dyDescent="0.3">
      <c r="C680" s="39"/>
      <c r="D680" s="39"/>
      <c r="E680" s="41"/>
      <c r="I680" s="39"/>
      <c r="J680" s="39"/>
      <c r="K680" s="39"/>
      <c r="L680" s="39"/>
      <c r="M680" s="41"/>
      <c r="U680" s="1"/>
      <c r="V680" s="1"/>
    </row>
    <row r="681" spans="3:22" x14ac:dyDescent="0.3">
      <c r="C681" s="39"/>
      <c r="D681" s="39"/>
      <c r="E681" s="41"/>
      <c r="I681" s="39"/>
      <c r="J681" s="39"/>
      <c r="K681" s="39"/>
      <c r="L681" s="39"/>
      <c r="M681" s="41"/>
      <c r="U681" s="1"/>
      <c r="V681" s="1"/>
    </row>
    <row r="682" spans="3:22" x14ac:dyDescent="0.3">
      <c r="C682" s="39"/>
      <c r="D682" s="39"/>
      <c r="E682" s="41"/>
      <c r="I682" s="39"/>
      <c r="J682" s="39"/>
      <c r="K682" s="39"/>
      <c r="L682" s="39"/>
      <c r="M682" s="41"/>
      <c r="U682" s="1"/>
      <c r="V682" s="1"/>
    </row>
    <row r="683" spans="3:22" x14ac:dyDescent="0.3">
      <c r="C683" s="39"/>
      <c r="D683" s="39"/>
      <c r="E683" s="41"/>
      <c r="I683" s="39"/>
      <c r="J683" s="39"/>
      <c r="K683" s="39"/>
      <c r="L683" s="39"/>
      <c r="M683" s="41"/>
      <c r="U683" s="1"/>
      <c r="V683" s="1"/>
    </row>
    <row r="684" spans="3:22" x14ac:dyDescent="0.3">
      <c r="C684" s="39"/>
      <c r="D684" s="39"/>
      <c r="E684" s="41"/>
      <c r="I684" s="39"/>
      <c r="J684" s="39"/>
      <c r="K684" s="39"/>
      <c r="L684" s="39"/>
      <c r="M684" s="41"/>
      <c r="U684" s="1"/>
      <c r="V684" s="1"/>
    </row>
    <row r="685" spans="3:22" x14ac:dyDescent="0.3">
      <c r="C685" s="39"/>
      <c r="D685" s="39"/>
      <c r="E685" s="41"/>
      <c r="I685" s="39"/>
      <c r="J685" s="39"/>
      <c r="K685" s="39"/>
      <c r="L685" s="39"/>
      <c r="M685" s="41"/>
      <c r="U685" s="1"/>
      <c r="V685" s="1"/>
    </row>
    <row r="686" spans="3:22" x14ac:dyDescent="0.3">
      <c r="C686" s="39"/>
      <c r="D686" s="39"/>
      <c r="E686" s="41"/>
      <c r="I686" s="39"/>
      <c r="J686" s="39"/>
      <c r="K686" s="39"/>
      <c r="L686" s="39"/>
      <c r="M686" s="41"/>
      <c r="U686" s="1"/>
      <c r="V686" s="1"/>
    </row>
    <row r="687" spans="3:22" x14ac:dyDescent="0.3">
      <c r="C687" s="39"/>
      <c r="D687" s="39"/>
      <c r="E687" s="41"/>
      <c r="I687" s="39"/>
      <c r="J687" s="39"/>
      <c r="K687" s="39"/>
      <c r="L687" s="39"/>
      <c r="M687" s="41"/>
      <c r="U687" s="1"/>
      <c r="V687" s="1"/>
    </row>
    <row r="688" spans="3:22" x14ac:dyDescent="0.3">
      <c r="C688" s="39"/>
      <c r="D688" s="39"/>
      <c r="E688" s="41"/>
      <c r="I688" s="39"/>
      <c r="J688" s="39"/>
      <c r="K688" s="39"/>
      <c r="L688" s="39"/>
      <c r="M688" s="41"/>
      <c r="U688" s="1"/>
      <c r="V688" s="1"/>
    </row>
    <row r="689" spans="3:22" x14ac:dyDescent="0.3">
      <c r="C689" s="39"/>
      <c r="D689" s="39"/>
      <c r="E689" s="41"/>
      <c r="I689" s="39"/>
      <c r="J689" s="39"/>
      <c r="K689" s="39"/>
      <c r="L689" s="39"/>
      <c r="M689" s="41"/>
      <c r="U689" s="1"/>
      <c r="V689" s="1"/>
    </row>
    <row r="690" spans="3:22" x14ac:dyDescent="0.3">
      <c r="C690" s="39"/>
      <c r="D690" s="39"/>
      <c r="E690" s="41"/>
      <c r="I690" s="39"/>
      <c r="J690" s="39"/>
      <c r="K690" s="39"/>
      <c r="L690" s="39"/>
      <c r="M690" s="41"/>
      <c r="U690" s="1"/>
      <c r="V690" s="1"/>
    </row>
    <row r="691" spans="3:22" x14ac:dyDescent="0.3">
      <c r="C691" s="39"/>
      <c r="D691" s="39"/>
      <c r="E691" s="41"/>
      <c r="I691" s="39"/>
      <c r="J691" s="39"/>
      <c r="K691" s="39"/>
      <c r="L691" s="39"/>
      <c r="M691" s="41"/>
      <c r="U691" s="1"/>
      <c r="V691" s="1"/>
    </row>
    <row r="692" spans="3:22" x14ac:dyDescent="0.3">
      <c r="C692" s="39"/>
      <c r="D692" s="39"/>
      <c r="E692" s="41"/>
      <c r="I692" s="39"/>
      <c r="J692" s="39"/>
      <c r="K692" s="39"/>
      <c r="L692" s="39"/>
      <c r="M692" s="41"/>
      <c r="U692" s="1"/>
      <c r="V692" s="1"/>
    </row>
    <row r="693" spans="3:22" x14ac:dyDescent="0.3">
      <c r="C693" s="39"/>
      <c r="D693" s="39"/>
      <c r="E693" s="41"/>
      <c r="I693" s="39"/>
      <c r="J693" s="39"/>
      <c r="K693" s="39"/>
      <c r="L693" s="39"/>
      <c r="M693" s="41"/>
      <c r="U693" s="1"/>
      <c r="V693" s="1"/>
    </row>
    <row r="694" spans="3:22" x14ac:dyDescent="0.3">
      <c r="C694" s="39"/>
      <c r="D694" s="39"/>
      <c r="E694" s="41"/>
      <c r="I694" s="39"/>
      <c r="J694" s="39"/>
      <c r="K694" s="39"/>
      <c r="L694" s="39"/>
      <c r="M694" s="41"/>
      <c r="U694" s="1"/>
      <c r="V694" s="1"/>
    </row>
    <row r="695" spans="3:22" x14ac:dyDescent="0.3">
      <c r="C695" s="39"/>
      <c r="D695" s="39"/>
      <c r="E695" s="41"/>
      <c r="I695" s="39"/>
      <c r="J695" s="39"/>
      <c r="K695" s="39"/>
      <c r="L695" s="39"/>
      <c r="M695" s="41"/>
      <c r="U695" s="1"/>
      <c r="V695" s="1"/>
    </row>
    <row r="696" spans="3:22" x14ac:dyDescent="0.3">
      <c r="C696" s="39"/>
      <c r="D696" s="39"/>
      <c r="E696" s="41"/>
      <c r="I696" s="39"/>
      <c r="J696" s="39"/>
      <c r="K696" s="39"/>
      <c r="L696" s="39"/>
      <c r="M696" s="41"/>
      <c r="U696" s="1"/>
      <c r="V696" s="1"/>
    </row>
    <row r="697" spans="3:22" x14ac:dyDescent="0.3">
      <c r="C697" s="39"/>
      <c r="D697" s="39"/>
      <c r="E697" s="41"/>
      <c r="I697" s="39"/>
      <c r="J697" s="39"/>
      <c r="K697" s="39"/>
      <c r="L697" s="39"/>
      <c r="M697" s="41"/>
      <c r="U697" s="1"/>
      <c r="V697" s="1"/>
    </row>
    <row r="698" spans="3:22" x14ac:dyDescent="0.3">
      <c r="C698" s="39"/>
      <c r="D698" s="39"/>
      <c r="E698" s="41"/>
      <c r="I698" s="39"/>
      <c r="J698" s="39"/>
      <c r="K698" s="39"/>
      <c r="L698" s="39"/>
      <c r="M698" s="41"/>
      <c r="U698" s="1"/>
      <c r="V698" s="1"/>
    </row>
    <row r="699" spans="3:22" x14ac:dyDescent="0.3">
      <c r="C699" s="39"/>
      <c r="D699" s="39"/>
      <c r="E699" s="41"/>
      <c r="I699" s="39"/>
      <c r="J699" s="39"/>
      <c r="K699" s="39"/>
      <c r="L699" s="39"/>
      <c r="M699" s="41"/>
      <c r="U699" s="1"/>
      <c r="V699" s="1"/>
    </row>
    <row r="700" spans="3:22" x14ac:dyDescent="0.3">
      <c r="C700" s="39"/>
      <c r="D700" s="39"/>
      <c r="E700" s="41"/>
      <c r="I700" s="39"/>
      <c r="J700" s="39"/>
      <c r="K700" s="39"/>
      <c r="L700" s="39"/>
      <c r="M700" s="41"/>
      <c r="U700" s="1"/>
      <c r="V700" s="1"/>
    </row>
    <row r="701" spans="3:22" x14ac:dyDescent="0.3">
      <c r="C701" s="39"/>
      <c r="D701" s="39"/>
      <c r="E701" s="41"/>
      <c r="I701" s="39"/>
      <c r="J701" s="39"/>
      <c r="K701" s="39"/>
      <c r="L701" s="39"/>
      <c r="M701" s="41"/>
      <c r="U701" s="1"/>
      <c r="V701" s="1"/>
    </row>
    <row r="702" spans="3:22" x14ac:dyDescent="0.3">
      <c r="C702" s="39"/>
      <c r="D702" s="39"/>
      <c r="E702" s="41"/>
      <c r="I702" s="39"/>
      <c r="J702" s="39"/>
      <c r="K702" s="39"/>
      <c r="L702" s="39"/>
      <c r="M702" s="41"/>
      <c r="U702" s="1"/>
      <c r="V702" s="1"/>
    </row>
    <row r="703" spans="3:22" x14ac:dyDescent="0.3">
      <c r="C703" s="39"/>
      <c r="D703" s="39"/>
      <c r="E703" s="41"/>
      <c r="I703" s="39"/>
      <c r="J703" s="39"/>
      <c r="K703" s="39"/>
      <c r="L703" s="39"/>
      <c r="M703" s="41"/>
      <c r="U703" s="1"/>
      <c r="V703" s="1"/>
    </row>
    <row r="704" spans="3:22" x14ac:dyDescent="0.3">
      <c r="C704" s="39"/>
      <c r="D704" s="39"/>
      <c r="E704" s="41"/>
      <c r="I704" s="39"/>
      <c r="J704" s="39"/>
      <c r="K704" s="39"/>
      <c r="L704" s="39"/>
      <c r="M704" s="41"/>
      <c r="U704" s="1"/>
      <c r="V704" s="1"/>
    </row>
    <row r="705" spans="3:22" x14ac:dyDescent="0.3">
      <c r="C705" s="39"/>
      <c r="D705" s="39"/>
      <c r="E705" s="41"/>
      <c r="I705" s="39"/>
      <c r="J705" s="39"/>
      <c r="K705" s="39"/>
      <c r="L705" s="39"/>
      <c r="M705" s="41"/>
      <c r="U705" s="1"/>
      <c r="V705" s="1"/>
    </row>
    <row r="706" spans="3:22" x14ac:dyDescent="0.3">
      <c r="C706" s="39"/>
      <c r="D706" s="39"/>
      <c r="E706" s="41"/>
      <c r="I706" s="39"/>
      <c r="J706" s="39"/>
      <c r="K706" s="39"/>
      <c r="L706" s="39"/>
      <c r="M706" s="41"/>
      <c r="U706" s="1"/>
      <c r="V706" s="1"/>
    </row>
    <row r="707" spans="3:22" x14ac:dyDescent="0.3">
      <c r="C707" s="39"/>
      <c r="D707" s="39"/>
      <c r="E707" s="41"/>
      <c r="I707" s="39"/>
      <c r="J707" s="39"/>
      <c r="K707" s="39"/>
      <c r="L707" s="39"/>
      <c r="M707" s="41"/>
      <c r="U707" s="1"/>
      <c r="V707" s="1"/>
    </row>
    <row r="708" spans="3:22" x14ac:dyDescent="0.3">
      <c r="C708" s="39"/>
      <c r="D708" s="39"/>
      <c r="E708" s="41"/>
      <c r="I708" s="39"/>
      <c r="J708" s="39"/>
      <c r="K708" s="39"/>
      <c r="L708" s="39"/>
      <c r="M708" s="41"/>
      <c r="U708" s="1"/>
      <c r="V708" s="1"/>
    </row>
    <row r="709" spans="3:22" x14ac:dyDescent="0.3">
      <c r="C709" s="39"/>
      <c r="D709" s="39"/>
      <c r="E709" s="41"/>
      <c r="I709" s="39"/>
      <c r="J709" s="39"/>
      <c r="K709" s="39"/>
      <c r="L709" s="39"/>
      <c r="M709" s="41"/>
      <c r="U709" s="1"/>
      <c r="V709" s="1"/>
    </row>
    <row r="710" spans="3:22" x14ac:dyDescent="0.3">
      <c r="C710" s="39"/>
      <c r="D710" s="39"/>
      <c r="E710" s="41"/>
      <c r="I710" s="39"/>
      <c r="J710" s="39"/>
      <c r="K710" s="39"/>
      <c r="L710" s="39"/>
      <c r="M710" s="41"/>
      <c r="U710" s="1"/>
      <c r="V710" s="1"/>
    </row>
    <row r="711" spans="3:22" x14ac:dyDescent="0.3">
      <c r="C711" s="39"/>
      <c r="D711" s="39"/>
      <c r="E711" s="41"/>
      <c r="I711" s="39"/>
      <c r="J711" s="39"/>
      <c r="K711" s="39"/>
      <c r="L711" s="39"/>
      <c r="M711" s="41"/>
      <c r="U711" s="1"/>
      <c r="V711" s="1"/>
    </row>
    <row r="712" spans="3:22" x14ac:dyDescent="0.3">
      <c r="C712" s="39"/>
      <c r="D712" s="39"/>
      <c r="E712" s="41"/>
      <c r="I712" s="39"/>
      <c r="J712" s="39"/>
      <c r="K712" s="39"/>
      <c r="L712" s="39"/>
      <c r="M712" s="41"/>
      <c r="U712" s="1"/>
      <c r="V712" s="1"/>
    </row>
    <row r="713" spans="3:22" x14ac:dyDescent="0.3">
      <c r="C713" s="39"/>
      <c r="D713" s="39"/>
      <c r="E713" s="41"/>
      <c r="I713" s="39"/>
      <c r="J713" s="39"/>
      <c r="K713" s="39"/>
      <c r="L713" s="39"/>
      <c r="M713" s="41"/>
      <c r="U713" s="1"/>
      <c r="V713" s="1"/>
    </row>
    <row r="714" spans="3:22" x14ac:dyDescent="0.3">
      <c r="C714" s="39"/>
      <c r="D714" s="39"/>
      <c r="E714" s="41"/>
      <c r="I714" s="39"/>
      <c r="J714" s="39"/>
      <c r="K714" s="39"/>
      <c r="L714" s="39"/>
      <c r="M714" s="41"/>
      <c r="U714" s="1"/>
      <c r="V714" s="1"/>
    </row>
    <row r="715" spans="3:22" x14ac:dyDescent="0.3">
      <c r="C715" s="39"/>
      <c r="D715" s="39"/>
      <c r="E715" s="41"/>
      <c r="I715" s="39"/>
      <c r="J715" s="39"/>
      <c r="K715" s="39"/>
      <c r="L715" s="39"/>
      <c r="M715" s="41"/>
      <c r="U715" s="1"/>
      <c r="V715" s="1"/>
    </row>
    <row r="716" spans="3:22" x14ac:dyDescent="0.3">
      <c r="C716" s="39"/>
      <c r="D716" s="39"/>
      <c r="E716" s="41"/>
      <c r="I716" s="39"/>
      <c r="J716" s="39"/>
      <c r="K716" s="39"/>
      <c r="L716" s="39"/>
      <c r="M716" s="41"/>
      <c r="U716" s="1"/>
      <c r="V716" s="1"/>
    </row>
    <row r="717" spans="3:22" x14ac:dyDescent="0.3">
      <c r="C717" s="39"/>
      <c r="D717" s="39"/>
      <c r="E717" s="41"/>
      <c r="I717" s="39"/>
      <c r="J717" s="39"/>
      <c r="K717" s="39"/>
      <c r="L717" s="39"/>
      <c r="M717" s="41"/>
      <c r="U717" s="1"/>
      <c r="V717" s="1"/>
    </row>
    <row r="718" spans="3:22" x14ac:dyDescent="0.3">
      <c r="C718" s="39"/>
      <c r="D718" s="39"/>
      <c r="E718" s="41"/>
      <c r="I718" s="39"/>
      <c r="J718" s="39"/>
      <c r="K718" s="39"/>
      <c r="L718" s="39"/>
      <c r="M718" s="41"/>
      <c r="U718" s="1"/>
      <c r="V718" s="1"/>
    </row>
    <row r="719" spans="3:22" x14ac:dyDescent="0.3">
      <c r="C719" s="39"/>
      <c r="D719" s="39"/>
      <c r="E719" s="41"/>
      <c r="I719" s="39"/>
      <c r="J719" s="39"/>
      <c r="K719" s="39"/>
      <c r="L719" s="39"/>
      <c r="M719" s="41"/>
      <c r="U719" s="1"/>
      <c r="V719" s="1"/>
    </row>
    <row r="720" spans="3:22" x14ac:dyDescent="0.3">
      <c r="C720" s="39"/>
      <c r="D720" s="39"/>
      <c r="E720" s="41"/>
      <c r="I720" s="39"/>
      <c r="J720" s="39"/>
      <c r="K720" s="39"/>
      <c r="L720" s="39"/>
      <c r="M720" s="41"/>
      <c r="U720" s="1"/>
      <c r="V720" s="1"/>
    </row>
    <row r="721" spans="3:22" x14ac:dyDescent="0.3">
      <c r="C721" s="39"/>
      <c r="D721" s="39"/>
      <c r="E721" s="41"/>
      <c r="I721" s="39"/>
      <c r="J721" s="39"/>
      <c r="K721" s="39"/>
      <c r="L721" s="39"/>
      <c r="M721" s="41"/>
      <c r="U721" s="1"/>
      <c r="V721" s="1"/>
    </row>
    <row r="722" spans="3:22" x14ac:dyDescent="0.3">
      <c r="C722" s="39"/>
      <c r="D722" s="39"/>
      <c r="E722" s="41"/>
      <c r="I722" s="39"/>
      <c r="J722" s="39"/>
      <c r="K722" s="39"/>
      <c r="L722" s="39"/>
      <c r="M722" s="41"/>
      <c r="U722" s="1"/>
      <c r="V722" s="1"/>
    </row>
    <row r="723" spans="3:22" x14ac:dyDescent="0.3">
      <c r="C723" s="39"/>
      <c r="D723" s="39"/>
      <c r="E723" s="41"/>
      <c r="I723" s="39"/>
      <c r="J723" s="39"/>
      <c r="K723" s="39"/>
      <c r="L723" s="39"/>
      <c r="M723" s="41"/>
      <c r="U723" s="1"/>
      <c r="V723" s="1"/>
    </row>
    <row r="724" spans="3:22" x14ac:dyDescent="0.3">
      <c r="C724" s="39"/>
      <c r="D724" s="39"/>
      <c r="E724" s="41"/>
      <c r="I724" s="39"/>
      <c r="J724" s="39"/>
      <c r="K724" s="39"/>
      <c r="L724" s="39"/>
      <c r="M724" s="41"/>
      <c r="U724" s="1"/>
      <c r="V724" s="1"/>
    </row>
    <row r="725" spans="3:22" x14ac:dyDescent="0.3">
      <c r="C725" s="39"/>
      <c r="D725" s="39"/>
      <c r="E725" s="41"/>
      <c r="I725" s="39"/>
      <c r="J725" s="39"/>
      <c r="K725" s="39"/>
      <c r="L725" s="39"/>
      <c r="M725" s="41"/>
      <c r="U725" s="1"/>
      <c r="V725" s="1"/>
    </row>
    <row r="726" spans="3:22" x14ac:dyDescent="0.3">
      <c r="C726" s="39"/>
      <c r="D726" s="39"/>
      <c r="E726" s="41"/>
      <c r="I726" s="39"/>
      <c r="J726" s="39"/>
      <c r="K726" s="39"/>
      <c r="L726" s="39"/>
      <c r="M726" s="41"/>
      <c r="U726" s="1"/>
      <c r="V726" s="1"/>
    </row>
    <row r="727" spans="3:22" x14ac:dyDescent="0.3">
      <c r="C727" s="39"/>
      <c r="D727" s="39"/>
      <c r="E727" s="41"/>
      <c r="I727" s="39"/>
      <c r="J727" s="39"/>
      <c r="K727" s="39"/>
      <c r="L727" s="39"/>
      <c r="M727" s="41"/>
      <c r="U727" s="1"/>
      <c r="V727" s="1"/>
    </row>
    <row r="728" spans="3:22" x14ac:dyDescent="0.3">
      <c r="C728" s="39"/>
      <c r="D728" s="39"/>
      <c r="E728" s="41"/>
      <c r="I728" s="39"/>
      <c r="J728" s="39"/>
      <c r="K728" s="39"/>
      <c r="L728" s="39"/>
      <c r="M728" s="41"/>
      <c r="U728" s="1"/>
      <c r="V728" s="1"/>
    </row>
    <row r="729" spans="3:22" x14ac:dyDescent="0.3">
      <c r="C729" s="39"/>
      <c r="D729" s="39"/>
      <c r="E729" s="41"/>
      <c r="I729" s="39"/>
      <c r="J729" s="39"/>
      <c r="K729" s="39"/>
      <c r="L729" s="39"/>
      <c r="M729" s="41"/>
      <c r="U729" s="1"/>
      <c r="V729" s="1"/>
    </row>
    <row r="730" spans="3:22" x14ac:dyDescent="0.3">
      <c r="C730" s="39"/>
      <c r="D730" s="39"/>
      <c r="E730" s="41"/>
      <c r="I730" s="39"/>
      <c r="J730" s="39"/>
      <c r="K730" s="39"/>
      <c r="L730" s="39"/>
      <c r="M730" s="41"/>
      <c r="U730" s="1"/>
      <c r="V730" s="1"/>
    </row>
    <row r="731" spans="3:22" x14ac:dyDescent="0.3">
      <c r="C731" s="39"/>
      <c r="D731" s="39"/>
      <c r="E731" s="41"/>
      <c r="I731" s="39"/>
      <c r="J731" s="39"/>
      <c r="K731" s="39"/>
      <c r="L731" s="39"/>
      <c r="M731" s="41"/>
      <c r="U731" s="1"/>
      <c r="V731" s="1"/>
    </row>
    <row r="732" spans="3:22" x14ac:dyDescent="0.3">
      <c r="C732" s="39"/>
      <c r="D732" s="39"/>
      <c r="E732" s="41"/>
      <c r="I732" s="39"/>
      <c r="J732" s="39"/>
      <c r="K732" s="39"/>
      <c r="L732" s="39"/>
      <c r="M732" s="41"/>
      <c r="U732" s="1"/>
      <c r="V732" s="1"/>
    </row>
    <row r="733" spans="3:22" x14ac:dyDescent="0.3">
      <c r="C733" s="39"/>
      <c r="D733" s="39"/>
      <c r="E733" s="41"/>
      <c r="I733" s="39"/>
      <c r="J733" s="39"/>
      <c r="K733" s="39"/>
      <c r="L733" s="39"/>
      <c r="M733" s="41"/>
      <c r="U733" s="1"/>
      <c r="V733" s="1"/>
    </row>
    <row r="734" spans="3:22" x14ac:dyDescent="0.3">
      <c r="C734" s="39"/>
      <c r="D734" s="39"/>
      <c r="E734" s="41"/>
      <c r="I734" s="39"/>
      <c r="J734" s="39"/>
      <c r="K734" s="39"/>
      <c r="L734" s="39"/>
      <c r="M734" s="41"/>
      <c r="U734" s="1"/>
      <c r="V734" s="1"/>
    </row>
    <row r="735" spans="3:22" x14ac:dyDescent="0.3">
      <c r="C735" s="39"/>
      <c r="D735" s="39"/>
      <c r="E735" s="41"/>
      <c r="I735" s="39"/>
      <c r="J735" s="39"/>
      <c r="K735" s="39"/>
      <c r="L735" s="39"/>
      <c r="M735" s="41"/>
      <c r="U735" s="1"/>
      <c r="V735" s="1"/>
    </row>
    <row r="736" spans="3:22" x14ac:dyDescent="0.3">
      <c r="C736" s="39"/>
      <c r="D736" s="39"/>
      <c r="E736" s="41"/>
      <c r="I736" s="39"/>
      <c r="J736" s="39"/>
      <c r="K736" s="39"/>
      <c r="L736" s="39"/>
      <c r="M736" s="41"/>
      <c r="U736" s="1"/>
      <c r="V736" s="1"/>
    </row>
    <row r="737" spans="3:22" x14ac:dyDescent="0.3">
      <c r="C737" s="39"/>
      <c r="D737" s="39"/>
      <c r="E737" s="41"/>
      <c r="I737" s="39"/>
      <c r="J737" s="39"/>
      <c r="K737" s="39"/>
      <c r="L737" s="39"/>
      <c r="M737" s="41"/>
      <c r="U737" s="1"/>
      <c r="V737" s="1"/>
    </row>
    <row r="738" spans="3:22" x14ac:dyDescent="0.3">
      <c r="C738" s="39"/>
      <c r="D738" s="39"/>
      <c r="E738" s="41"/>
      <c r="I738" s="39"/>
      <c r="J738" s="39"/>
      <c r="K738" s="39"/>
      <c r="L738" s="39"/>
      <c r="M738" s="41"/>
      <c r="U738" s="1"/>
      <c r="V738" s="1"/>
    </row>
    <row r="739" spans="3:22" x14ac:dyDescent="0.3">
      <c r="C739" s="39"/>
      <c r="D739" s="39"/>
      <c r="E739" s="41"/>
      <c r="I739" s="39"/>
      <c r="J739" s="39"/>
      <c r="K739" s="39"/>
      <c r="L739" s="39"/>
      <c r="M739" s="41"/>
      <c r="U739" s="1"/>
      <c r="V739" s="1"/>
    </row>
    <row r="740" spans="3:22" x14ac:dyDescent="0.3">
      <c r="C740" s="39"/>
      <c r="D740" s="39"/>
      <c r="E740" s="41"/>
      <c r="I740" s="39"/>
      <c r="J740" s="39"/>
      <c r="K740" s="39"/>
      <c r="L740" s="39"/>
      <c r="M740" s="41"/>
      <c r="U740" s="1"/>
      <c r="V740" s="1"/>
    </row>
    <row r="741" spans="3:22" x14ac:dyDescent="0.3">
      <c r="C741" s="39"/>
      <c r="D741" s="39"/>
      <c r="E741" s="41"/>
      <c r="I741" s="39"/>
      <c r="J741" s="39"/>
      <c r="K741" s="39"/>
      <c r="L741" s="39"/>
      <c r="M741" s="41"/>
      <c r="U741" s="1"/>
      <c r="V741" s="1"/>
    </row>
    <row r="742" spans="3:22" x14ac:dyDescent="0.3">
      <c r="C742" s="39"/>
      <c r="D742" s="39"/>
      <c r="E742" s="41"/>
      <c r="I742" s="39"/>
      <c r="J742" s="39"/>
      <c r="K742" s="39"/>
      <c r="L742" s="39"/>
      <c r="M742" s="41"/>
      <c r="U742" s="1"/>
      <c r="V742" s="1"/>
    </row>
    <row r="743" spans="3:22" x14ac:dyDescent="0.3">
      <c r="C743" s="39"/>
      <c r="D743" s="39"/>
      <c r="E743" s="41"/>
      <c r="I743" s="39"/>
      <c r="J743" s="39"/>
      <c r="K743" s="39"/>
      <c r="L743" s="39"/>
      <c r="M743" s="41"/>
      <c r="U743" s="1"/>
      <c r="V743" s="1"/>
    </row>
    <row r="744" spans="3:22" x14ac:dyDescent="0.3">
      <c r="C744" s="39"/>
      <c r="D744" s="39"/>
      <c r="E744" s="41"/>
      <c r="I744" s="39"/>
      <c r="J744" s="39"/>
      <c r="K744" s="39"/>
      <c r="L744" s="39"/>
      <c r="M744" s="41"/>
      <c r="U744" s="1"/>
      <c r="V744" s="1"/>
    </row>
    <row r="745" spans="3:22" x14ac:dyDescent="0.3">
      <c r="C745" s="39"/>
      <c r="D745" s="39"/>
      <c r="E745" s="41"/>
      <c r="I745" s="39"/>
      <c r="J745" s="39"/>
      <c r="K745" s="39"/>
      <c r="L745" s="39"/>
      <c r="M745" s="41"/>
      <c r="U745" s="1"/>
      <c r="V745" s="1"/>
    </row>
    <row r="746" spans="3:22" x14ac:dyDescent="0.3">
      <c r="C746" s="39"/>
      <c r="D746" s="39"/>
      <c r="E746" s="41"/>
      <c r="I746" s="39"/>
      <c r="J746" s="39"/>
      <c r="K746" s="39"/>
      <c r="L746" s="39"/>
      <c r="M746" s="41"/>
      <c r="U746" s="1"/>
      <c r="V746" s="1"/>
    </row>
    <row r="747" spans="3:22" x14ac:dyDescent="0.3">
      <c r="C747" s="39"/>
      <c r="D747" s="39"/>
      <c r="E747" s="41"/>
      <c r="I747" s="39"/>
      <c r="J747" s="39"/>
      <c r="K747" s="39"/>
      <c r="L747" s="39"/>
      <c r="M747" s="41"/>
      <c r="U747" s="1"/>
      <c r="V747" s="1"/>
    </row>
    <row r="748" spans="3:22" x14ac:dyDescent="0.3">
      <c r="C748" s="39"/>
      <c r="D748" s="39"/>
      <c r="E748" s="41"/>
      <c r="I748" s="39"/>
      <c r="J748" s="39"/>
      <c r="K748" s="39"/>
      <c r="L748" s="39"/>
      <c r="M748" s="41"/>
      <c r="U748" s="1"/>
      <c r="V748" s="1"/>
    </row>
    <row r="749" spans="3:22" x14ac:dyDescent="0.3">
      <c r="C749" s="39"/>
      <c r="D749" s="39"/>
      <c r="E749" s="41"/>
      <c r="I749" s="39"/>
      <c r="J749" s="39"/>
      <c r="K749" s="39"/>
      <c r="L749" s="39"/>
      <c r="M749" s="41"/>
      <c r="U749" s="1"/>
      <c r="V749" s="1"/>
    </row>
    <row r="750" spans="3:22" x14ac:dyDescent="0.3">
      <c r="C750" s="39"/>
      <c r="D750" s="39"/>
      <c r="E750" s="41"/>
      <c r="I750" s="39"/>
      <c r="J750" s="39"/>
      <c r="K750" s="39"/>
      <c r="L750" s="39"/>
      <c r="M750" s="41"/>
      <c r="U750" s="1"/>
      <c r="V750" s="1"/>
    </row>
    <row r="751" spans="3:22" x14ac:dyDescent="0.3">
      <c r="C751" s="39"/>
      <c r="D751" s="39"/>
      <c r="E751" s="41"/>
      <c r="I751" s="39"/>
      <c r="J751" s="39"/>
      <c r="K751" s="39"/>
      <c r="L751" s="39"/>
      <c r="M751" s="41"/>
      <c r="U751" s="1"/>
      <c r="V751" s="1"/>
    </row>
    <row r="752" spans="3:22" x14ac:dyDescent="0.3">
      <c r="C752" s="39"/>
      <c r="D752" s="39"/>
      <c r="E752" s="41"/>
      <c r="I752" s="39"/>
      <c r="J752" s="39"/>
      <c r="K752" s="39"/>
      <c r="L752" s="39"/>
      <c r="M752" s="41"/>
      <c r="U752" s="1"/>
      <c r="V752" s="1"/>
    </row>
    <row r="753" spans="3:22" x14ac:dyDescent="0.3">
      <c r="C753" s="39"/>
      <c r="D753" s="39"/>
      <c r="E753" s="41"/>
      <c r="I753" s="39"/>
      <c r="J753" s="39"/>
      <c r="K753" s="39"/>
      <c r="L753" s="39"/>
      <c r="M753" s="41"/>
      <c r="U753" s="1"/>
      <c r="V753" s="1"/>
    </row>
    <row r="754" spans="3:22" x14ac:dyDescent="0.3">
      <c r="C754" s="39"/>
      <c r="D754" s="39"/>
      <c r="E754" s="41"/>
      <c r="I754" s="39"/>
      <c r="J754" s="39"/>
      <c r="K754" s="39"/>
      <c r="L754" s="39"/>
      <c r="M754" s="41"/>
      <c r="U754" s="1"/>
      <c r="V754" s="1"/>
    </row>
    <row r="755" spans="3:22" x14ac:dyDescent="0.3">
      <c r="C755" s="39"/>
      <c r="D755" s="39"/>
      <c r="E755" s="41"/>
      <c r="I755" s="39"/>
      <c r="J755" s="39"/>
      <c r="K755" s="39"/>
      <c r="L755" s="39"/>
      <c r="M755" s="41"/>
      <c r="U755" s="1"/>
      <c r="V755" s="1"/>
    </row>
    <row r="756" spans="3:22" x14ac:dyDescent="0.3">
      <c r="C756" s="39"/>
      <c r="D756" s="39"/>
      <c r="E756" s="41"/>
      <c r="I756" s="39"/>
      <c r="J756" s="39"/>
      <c r="K756" s="39"/>
      <c r="L756" s="39"/>
      <c r="M756" s="41"/>
      <c r="U756" s="1"/>
      <c r="V756" s="1"/>
    </row>
    <row r="757" spans="3:22" x14ac:dyDescent="0.3">
      <c r="C757" s="39"/>
      <c r="D757" s="39"/>
      <c r="E757" s="41"/>
      <c r="I757" s="39"/>
      <c r="J757" s="39"/>
      <c r="K757" s="39"/>
      <c r="L757" s="39"/>
      <c r="M757" s="41"/>
      <c r="U757" s="1"/>
      <c r="V757" s="1"/>
    </row>
    <row r="758" spans="3:22" x14ac:dyDescent="0.3">
      <c r="C758" s="39"/>
      <c r="D758" s="39"/>
      <c r="E758" s="41"/>
      <c r="I758" s="39"/>
      <c r="J758" s="39"/>
      <c r="K758" s="39"/>
      <c r="L758" s="39"/>
      <c r="M758" s="41"/>
      <c r="U758" s="1"/>
      <c r="V758" s="1"/>
    </row>
    <row r="759" spans="3:22" x14ac:dyDescent="0.3">
      <c r="C759" s="39"/>
      <c r="D759" s="39"/>
      <c r="E759" s="41"/>
      <c r="I759" s="39"/>
      <c r="J759" s="39"/>
      <c r="K759" s="39"/>
      <c r="L759" s="39"/>
      <c r="M759" s="41"/>
      <c r="U759" s="1"/>
      <c r="V759" s="1"/>
    </row>
    <row r="760" spans="3:22" x14ac:dyDescent="0.3">
      <c r="C760" s="39"/>
      <c r="D760" s="39"/>
      <c r="E760" s="41"/>
      <c r="I760" s="39"/>
      <c r="J760" s="39"/>
      <c r="K760" s="39"/>
      <c r="L760" s="39"/>
      <c r="M760" s="41"/>
      <c r="U760" s="1"/>
      <c r="V760" s="1"/>
    </row>
    <row r="761" spans="3:22" x14ac:dyDescent="0.3">
      <c r="C761" s="39"/>
      <c r="D761" s="39"/>
      <c r="E761" s="41"/>
      <c r="I761" s="39"/>
      <c r="J761" s="39"/>
      <c r="K761" s="39"/>
      <c r="L761" s="39"/>
      <c r="M761" s="41"/>
      <c r="U761" s="1"/>
      <c r="V761" s="1"/>
    </row>
    <row r="762" spans="3:22" x14ac:dyDescent="0.3">
      <c r="C762" s="39"/>
      <c r="D762" s="39"/>
      <c r="E762" s="41"/>
      <c r="I762" s="39"/>
      <c r="J762" s="39"/>
      <c r="K762" s="39"/>
      <c r="L762" s="39"/>
      <c r="M762" s="41"/>
      <c r="U762" s="1"/>
      <c r="V762" s="1"/>
    </row>
    <row r="763" spans="3:22" x14ac:dyDescent="0.3">
      <c r="C763" s="39"/>
      <c r="D763" s="39"/>
      <c r="E763" s="41"/>
      <c r="I763" s="39"/>
      <c r="J763" s="39"/>
      <c r="K763" s="39"/>
      <c r="L763" s="39"/>
      <c r="M763" s="41"/>
      <c r="U763" s="1"/>
      <c r="V763" s="1"/>
    </row>
    <row r="764" spans="3:22" x14ac:dyDescent="0.3">
      <c r="C764" s="39"/>
      <c r="D764" s="39"/>
      <c r="E764" s="41"/>
      <c r="I764" s="39"/>
      <c r="J764" s="39"/>
      <c r="K764" s="39"/>
      <c r="L764" s="39"/>
      <c r="M764" s="41"/>
      <c r="U764" s="1"/>
      <c r="V764" s="1"/>
    </row>
    <row r="765" spans="3:22" x14ac:dyDescent="0.3">
      <c r="C765" s="39"/>
      <c r="D765" s="39"/>
      <c r="E765" s="41"/>
      <c r="I765" s="39"/>
      <c r="J765" s="39"/>
      <c r="K765" s="39"/>
      <c r="L765" s="39"/>
      <c r="M765" s="41"/>
      <c r="U765" s="1"/>
      <c r="V765" s="1"/>
    </row>
    <row r="766" spans="3:22" x14ac:dyDescent="0.3">
      <c r="C766" s="39"/>
      <c r="D766" s="39"/>
      <c r="E766" s="41"/>
      <c r="I766" s="39"/>
      <c r="J766" s="39"/>
      <c r="K766" s="39"/>
      <c r="L766" s="39"/>
      <c r="M766" s="41"/>
      <c r="U766" s="1"/>
      <c r="V766" s="1"/>
    </row>
    <row r="767" spans="3:22" x14ac:dyDescent="0.3">
      <c r="C767" s="39"/>
      <c r="D767" s="39"/>
      <c r="E767" s="41"/>
      <c r="I767" s="39"/>
      <c r="J767" s="39"/>
      <c r="K767" s="39"/>
      <c r="L767" s="39"/>
      <c r="M767" s="41"/>
      <c r="U767" s="1"/>
      <c r="V767" s="1"/>
    </row>
    <row r="768" spans="3:22" x14ac:dyDescent="0.3">
      <c r="C768" s="39"/>
      <c r="D768" s="39"/>
      <c r="E768" s="41"/>
      <c r="I768" s="39"/>
      <c r="J768" s="39"/>
      <c r="K768" s="39"/>
      <c r="L768" s="39"/>
      <c r="M768" s="41"/>
      <c r="U768" s="1"/>
      <c r="V768" s="1"/>
    </row>
    <row r="769" spans="3:22" x14ac:dyDescent="0.3">
      <c r="C769" s="39"/>
      <c r="D769" s="39"/>
      <c r="E769" s="41"/>
      <c r="I769" s="39"/>
      <c r="J769" s="39"/>
      <c r="K769" s="39"/>
      <c r="L769" s="39"/>
      <c r="M769" s="41"/>
      <c r="U769" s="1"/>
      <c r="V769" s="1"/>
    </row>
    <row r="770" spans="3:22" x14ac:dyDescent="0.3">
      <c r="C770" s="39"/>
      <c r="D770" s="39"/>
      <c r="E770" s="41"/>
      <c r="I770" s="39"/>
      <c r="J770" s="39"/>
      <c r="K770" s="39"/>
      <c r="L770" s="39"/>
      <c r="M770" s="41"/>
      <c r="U770" s="1"/>
      <c r="V770" s="1"/>
    </row>
    <row r="771" spans="3:22" x14ac:dyDescent="0.3">
      <c r="C771" s="39"/>
      <c r="D771" s="39"/>
      <c r="E771" s="41"/>
      <c r="I771" s="39"/>
      <c r="J771" s="39"/>
      <c r="K771" s="39"/>
      <c r="L771" s="39"/>
      <c r="M771" s="41"/>
      <c r="U771" s="1"/>
      <c r="V771" s="1"/>
    </row>
    <row r="772" spans="3:22" x14ac:dyDescent="0.3">
      <c r="C772" s="39"/>
      <c r="D772" s="39"/>
      <c r="E772" s="41"/>
      <c r="I772" s="39"/>
      <c r="J772" s="39"/>
      <c r="K772" s="39"/>
      <c r="L772" s="39"/>
      <c r="M772" s="41"/>
      <c r="U772" s="1"/>
      <c r="V772" s="1"/>
    </row>
    <row r="773" spans="3:22" x14ac:dyDescent="0.3">
      <c r="C773" s="39"/>
      <c r="D773" s="39"/>
      <c r="E773" s="41"/>
      <c r="I773" s="39"/>
      <c r="J773" s="39"/>
      <c r="K773" s="39"/>
      <c r="L773" s="39"/>
      <c r="M773" s="41"/>
      <c r="U773" s="1"/>
      <c r="V773" s="1"/>
    </row>
    <row r="774" spans="3:22" x14ac:dyDescent="0.3">
      <c r="C774" s="39"/>
      <c r="D774" s="39"/>
      <c r="E774" s="41"/>
      <c r="I774" s="39"/>
      <c r="J774" s="39"/>
      <c r="K774" s="39"/>
      <c r="L774" s="39"/>
      <c r="M774" s="41"/>
      <c r="U774" s="1"/>
      <c r="V774" s="1"/>
    </row>
    <row r="775" spans="3:22" x14ac:dyDescent="0.3">
      <c r="C775" s="39"/>
      <c r="D775" s="39"/>
      <c r="E775" s="41"/>
      <c r="I775" s="39"/>
      <c r="J775" s="39"/>
      <c r="K775" s="39"/>
      <c r="L775" s="39"/>
      <c r="M775" s="41"/>
      <c r="U775" s="1"/>
      <c r="V775" s="1"/>
    </row>
    <row r="776" spans="3:22" x14ac:dyDescent="0.3">
      <c r="C776" s="39"/>
      <c r="D776" s="39"/>
      <c r="E776" s="41"/>
      <c r="I776" s="39"/>
      <c r="J776" s="39"/>
      <c r="K776" s="39"/>
      <c r="L776" s="39"/>
      <c r="M776" s="41"/>
      <c r="U776" s="1"/>
      <c r="V776" s="1"/>
    </row>
    <row r="777" spans="3:22" x14ac:dyDescent="0.3">
      <c r="C777" s="39"/>
      <c r="D777" s="39"/>
      <c r="E777" s="41"/>
      <c r="I777" s="39"/>
      <c r="J777" s="39"/>
      <c r="K777" s="39"/>
      <c r="L777" s="39"/>
      <c r="M777" s="41"/>
      <c r="U777" s="1"/>
      <c r="V777" s="1"/>
    </row>
    <row r="778" spans="3:22" x14ac:dyDescent="0.3">
      <c r="C778" s="39"/>
      <c r="D778" s="39"/>
      <c r="E778" s="41"/>
      <c r="I778" s="39"/>
      <c r="J778" s="39"/>
      <c r="K778" s="39"/>
      <c r="L778" s="39"/>
      <c r="M778" s="41"/>
      <c r="U778" s="1"/>
      <c r="V778" s="1"/>
    </row>
    <row r="779" spans="3:22" x14ac:dyDescent="0.3">
      <c r="C779" s="39"/>
      <c r="D779" s="39"/>
      <c r="E779" s="41"/>
      <c r="I779" s="39"/>
      <c r="J779" s="39"/>
      <c r="K779" s="39"/>
      <c r="L779" s="39"/>
      <c r="M779" s="41"/>
      <c r="U779" s="1"/>
      <c r="V779" s="1"/>
    </row>
    <row r="780" spans="3:22" x14ac:dyDescent="0.3">
      <c r="C780" s="39"/>
      <c r="D780" s="39"/>
      <c r="E780" s="41"/>
      <c r="I780" s="39"/>
      <c r="J780" s="39"/>
      <c r="K780" s="39"/>
      <c r="L780" s="39"/>
      <c r="M780" s="41"/>
      <c r="U780" s="1"/>
      <c r="V780" s="1"/>
    </row>
    <row r="781" spans="3:22" x14ac:dyDescent="0.3">
      <c r="C781" s="39"/>
      <c r="D781" s="39"/>
      <c r="E781" s="41"/>
      <c r="I781" s="39"/>
      <c r="J781" s="39"/>
      <c r="K781" s="39"/>
      <c r="L781" s="39"/>
      <c r="M781" s="41"/>
      <c r="U781" s="1"/>
      <c r="V781" s="1"/>
    </row>
    <row r="782" spans="3:22" x14ac:dyDescent="0.3">
      <c r="C782" s="39"/>
      <c r="D782" s="39"/>
      <c r="E782" s="41"/>
      <c r="I782" s="39"/>
      <c r="J782" s="39"/>
      <c r="K782" s="39"/>
      <c r="L782" s="39"/>
      <c r="M782" s="41"/>
      <c r="U782" s="1"/>
      <c r="V782" s="1"/>
    </row>
    <row r="783" spans="3:22" x14ac:dyDescent="0.3">
      <c r="C783" s="39"/>
      <c r="D783" s="39"/>
      <c r="E783" s="41"/>
      <c r="I783" s="39"/>
      <c r="J783" s="39"/>
      <c r="K783" s="39"/>
      <c r="L783" s="39"/>
      <c r="M783" s="41"/>
      <c r="U783" s="1"/>
      <c r="V783" s="1"/>
    </row>
    <row r="784" spans="3:22" x14ac:dyDescent="0.3">
      <c r="C784" s="39"/>
      <c r="D784" s="39"/>
      <c r="E784" s="41"/>
      <c r="I784" s="39"/>
      <c r="J784" s="39"/>
      <c r="K784" s="39"/>
      <c r="L784" s="39"/>
      <c r="M784" s="41"/>
      <c r="U784" s="1"/>
      <c r="V784" s="1"/>
    </row>
    <row r="785" spans="3:22" x14ac:dyDescent="0.3">
      <c r="C785" s="39"/>
      <c r="D785" s="39"/>
      <c r="E785" s="41"/>
      <c r="I785" s="39"/>
      <c r="J785" s="39"/>
      <c r="K785" s="39"/>
      <c r="L785" s="39"/>
      <c r="M785" s="41"/>
      <c r="U785" s="1"/>
      <c r="V785" s="1"/>
    </row>
    <row r="786" spans="3:22" x14ac:dyDescent="0.3">
      <c r="C786" s="39"/>
      <c r="D786" s="39"/>
      <c r="E786" s="41"/>
      <c r="I786" s="39"/>
      <c r="J786" s="39"/>
      <c r="K786" s="39"/>
      <c r="L786" s="39"/>
      <c r="M786" s="41"/>
      <c r="U786" s="1"/>
      <c r="V786" s="1"/>
    </row>
    <row r="787" spans="3:22" x14ac:dyDescent="0.3">
      <c r="C787" s="39"/>
      <c r="D787" s="39"/>
      <c r="E787" s="41"/>
      <c r="I787" s="39"/>
      <c r="J787" s="39"/>
      <c r="K787" s="39"/>
      <c r="L787" s="39"/>
      <c r="M787" s="41"/>
      <c r="U787" s="1"/>
      <c r="V787" s="1"/>
    </row>
    <row r="788" spans="3:22" x14ac:dyDescent="0.3">
      <c r="C788" s="39"/>
      <c r="D788" s="39"/>
      <c r="E788" s="41"/>
      <c r="I788" s="39"/>
      <c r="J788" s="39"/>
      <c r="K788" s="39"/>
      <c r="L788" s="39"/>
      <c r="M788" s="41"/>
      <c r="U788" s="1"/>
      <c r="V788" s="1"/>
    </row>
    <row r="789" spans="3:22" x14ac:dyDescent="0.3">
      <c r="C789" s="39"/>
      <c r="D789" s="39"/>
      <c r="E789" s="41"/>
      <c r="I789" s="39"/>
      <c r="J789" s="39"/>
      <c r="K789" s="39"/>
      <c r="L789" s="39"/>
      <c r="M789" s="41"/>
      <c r="U789" s="1"/>
      <c r="V789" s="1"/>
    </row>
    <row r="790" spans="3:22" x14ac:dyDescent="0.3">
      <c r="C790" s="39"/>
      <c r="D790" s="39"/>
      <c r="E790" s="41"/>
      <c r="I790" s="39"/>
      <c r="J790" s="39"/>
      <c r="K790" s="39"/>
      <c r="L790" s="39"/>
      <c r="M790" s="41"/>
      <c r="U790" s="1"/>
      <c r="V790" s="1"/>
    </row>
    <row r="791" spans="3:22" x14ac:dyDescent="0.3">
      <c r="C791" s="39"/>
      <c r="D791" s="39"/>
      <c r="E791" s="41"/>
      <c r="I791" s="39"/>
      <c r="J791" s="39"/>
      <c r="K791" s="39"/>
      <c r="L791" s="39"/>
      <c r="M791" s="41"/>
      <c r="U791" s="1"/>
      <c r="V791" s="1"/>
    </row>
    <row r="792" spans="3:22" x14ac:dyDescent="0.3">
      <c r="C792" s="39"/>
      <c r="D792" s="39"/>
      <c r="E792" s="41"/>
      <c r="I792" s="39"/>
      <c r="J792" s="39"/>
      <c r="K792" s="39"/>
      <c r="L792" s="39"/>
      <c r="M792" s="41"/>
      <c r="U792" s="1"/>
      <c r="V792" s="1"/>
    </row>
    <row r="793" spans="3:22" x14ac:dyDescent="0.3">
      <c r="C793" s="39"/>
      <c r="D793" s="39"/>
      <c r="E793" s="41"/>
      <c r="I793" s="39"/>
      <c r="J793" s="39"/>
      <c r="K793" s="39"/>
      <c r="L793" s="39"/>
      <c r="M793" s="41"/>
      <c r="U793" s="1"/>
      <c r="V793" s="1"/>
    </row>
    <row r="794" spans="3:22" x14ac:dyDescent="0.3">
      <c r="C794" s="39"/>
      <c r="D794" s="39"/>
      <c r="E794" s="41"/>
      <c r="I794" s="39"/>
      <c r="J794" s="39"/>
      <c r="K794" s="39"/>
      <c r="L794" s="39"/>
      <c r="M794" s="41"/>
      <c r="U794" s="1"/>
      <c r="V794" s="1"/>
    </row>
    <row r="795" spans="3:22" x14ac:dyDescent="0.3">
      <c r="C795" s="39"/>
      <c r="D795" s="39"/>
      <c r="E795" s="41"/>
      <c r="I795" s="39"/>
      <c r="J795" s="39"/>
      <c r="K795" s="39"/>
      <c r="L795" s="39"/>
      <c r="M795" s="41"/>
      <c r="U795" s="1"/>
      <c r="V795" s="1"/>
    </row>
    <row r="796" spans="3:22" x14ac:dyDescent="0.3">
      <c r="C796" s="39"/>
      <c r="D796" s="39"/>
      <c r="E796" s="41"/>
      <c r="I796" s="39"/>
      <c r="J796" s="39"/>
      <c r="K796" s="39"/>
      <c r="L796" s="39"/>
      <c r="M796" s="41"/>
      <c r="U796" s="1"/>
      <c r="V796" s="1"/>
    </row>
    <row r="797" spans="3:22" x14ac:dyDescent="0.3">
      <c r="C797" s="39"/>
      <c r="D797" s="39"/>
      <c r="E797" s="41"/>
      <c r="I797" s="39"/>
      <c r="J797" s="39"/>
      <c r="K797" s="39"/>
      <c r="L797" s="39"/>
      <c r="M797" s="41"/>
      <c r="U797" s="1"/>
      <c r="V797" s="1"/>
    </row>
    <row r="798" spans="3:22" x14ac:dyDescent="0.3">
      <c r="C798" s="39"/>
      <c r="D798" s="39"/>
      <c r="E798" s="41"/>
      <c r="I798" s="39"/>
      <c r="J798" s="39"/>
      <c r="K798" s="39"/>
      <c r="L798" s="39"/>
      <c r="M798" s="41"/>
      <c r="U798" s="1"/>
      <c r="V798" s="1"/>
    </row>
    <row r="799" spans="3:22" x14ac:dyDescent="0.3">
      <c r="C799" s="39"/>
      <c r="D799" s="39"/>
      <c r="E799" s="41"/>
      <c r="I799" s="39"/>
      <c r="J799" s="39"/>
      <c r="K799" s="39"/>
      <c r="L799" s="39"/>
      <c r="M799" s="41"/>
      <c r="U799" s="1"/>
      <c r="V799" s="1"/>
    </row>
    <row r="800" spans="3:22" x14ac:dyDescent="0.3">
      <c r="C800" s="39"/>
      <c r="D800" s="39"/>
      <c r="E800" s="41"/>
      <c r="I800" s="39"/>
      <c r="J800" s="39"/>
      <c r="K800" s="39"/>
      <c r="L800" s="39"/>
      <c r="M800" s="41"/>
      <c r="U800" s="1"/>
      <c r="V800" s="1"/>
    </row>
    <row r="801" spans="3:22" x14ac:dyDescent="0.3">
      <c r="C801" s="39"/>
      <c r="D801" s="39"/>
      <c r="E801" s="41"/>
      <c r="I801" s="39"/>
      <c r="J801" s="39"/>
      <c r="K801" s="39"/>
      <c r="L801" s="39"/>
      <c r="M801" s="41"/>
      <c r="U801" s="1"/>
      <c r="V801" s="1"/>
    </row>
    <row r="802" spans="3:22" x14ac:dyDescent="0.3">
      <c r="C802" s="39"/>
      <c r="D802" s="39"/>
      <c r="E802" s="41"/>
      <c r="I802" s="39"/>
      <c r="J802" s="39"/>
      <c r="K802" s="39"/>
      <c r="L802" s="39"/>
      <c r="M802" s="41"/>
      <c r="U802" s="1"/>
      <c r="V802" s="1"/>
    </row>
    <row r="803" spans="3:22" x14ac:dyDescent="0.3">
      <c r="C803" s="39"/>
      <c r="D803" s="39"/>
      <c r="E803" s="41"/>
      <c r="I803" s="39"/>
      <c r="J803" s="39"/>
      <c r="K803" s="39"/>
      <c r="L803" s="39"/>
      <c r="M803" s="41"/>
      <c r="U803" s="1"/>
      <c r="V803" s="1"/>
    </row>
    <row r="804" spans="3:22" x14ac:dyDescent="0.3">
      <c r="C804" s="39"/>
      <c r="D804" s="39"/>
      <c r="E804" s="41"/>
      <c r="I804" s="39"/>
      <c r="J804" s="39"/>
      <c r="K804" s="39"/>
      <c r="L804" s="39"/>
      <c r="M804" s="41"/>
      <c r="U804" s="1"/>
      <c r="V804" s="1"/>
    </row>
    <row r="805" spans="3:22" x14ac:dyDescent="0.3">
      <c r="C805" s="39"/>
      <c r="D805" s="39"/>
      <c r="E805" s="41"/>
      <c r="I805" s="39"/>
      <c r="J805" s="39"/>
      <c r="K805" s="39"/>
      <c r="L805" s="39"/>
      <c r="M805" s="41"/>
      <c r="U805" s="1"/>
      <c r="V805" s="1"/>
    </row>
    <row r="806" spans="3:22" x14ac:dyDescent="0.3">
      <c r="C806" s="39"/>
      <c r="D806" s="39"/>
      <c r="E806" s="41"/>
      <c r="I806" s="39"/>
      <c r="J806" s="39"/>
      <c r="K806" s="39"/>
      <c r="L806" s="39"/>
      <c r="M806" s="41"/>
      <c r="U806" s="1"/>
      <c r="V806" s="1"/>
    </row>
    <row r="807" spans="3:22" x14ac:dyDescent="0.3">
      <c r="C807" s="39"/>
      <c r="D807" s="39"/>
      <c r="E807" s="41"/>
      <c r="I807" s="39"/>
      <c r="J807" s="39"/>
      <c r="K807" s="39"/>
      <c r="L807" s="39"/>
      <c r="M807" s="41"/>
      <c r="U807" s="1"/>
      <c r="V807" s="1"/>
    </row>
    <row r="808" spans="3:22" x14ac:dyDescent="0.3">
      <c r="C808" s="39"/>
      <c r="D808" s="39"/>
      <c r="E808" s="41"/>
      <c r="I808" s="39"/>
      <c r="J808" s="39"/>
      <c r="K808" s="39"/>
      <c r="L808" s="39"/>
      <c r="M808" s="41"/>
      <c r="U808" s="1"/>
      <c r="V808" s="1"/>
    </row>
    <row r="809" spans="3:22" x14ac:dyDescent="0.3">
      <c r="C809" s="39"/>
      <c r="D809" s="39"/>
      <c r="E809" s="41"/>
      <c r="I809" s="39"/>
      <c r="J809" s="39"/>
      <c r="K809" s="39"/>
      <c r="L809" s="39"/>
      <c r="M809" s="41"/>
      <c r="U809" s="1"/>
      <c r="V809" s="1"/>
    </row>
    <row r="810" spans="3:22" x14ac:dyDescent="0.3">
      <c r="C810" s="39"/>
      <c r="D810" s="39"/>
      <c r="E810" s="41"/>
      <c r="I810" s="39"/>
      <c r="J810" s="39"/>
      <c r="K810" s="39"/>
      <c r="L810" s="39"/>
      <c r="M810" s="41"/>
      <c r="U810" s="1"/>
      <c r="V810" s="1"/>
    </row>
    <row r="811" spans="3:22" x14ac:dyDescent="0.3">
      <c r="C811" s="39"/>
      <c r="D811" s="39"/>
      <c r="E811" s="41"/>
      <c r="I811" s="39"/>
      <c r="J811" s="39"/>
      <c r="K811" s="39"/>
      <c r="L811" s="39"/>
      <c r="M811" s="41"/>
      <c r="U811" s="1"/>
      <c r="V811" s="1"/>
    </row>
    <row r="812" spans="3:22" x14ac:dyDescent="0.3">
      <c r="C812" s="39"/>
      <c r="D812" s="39"/>
      <c r="E812" s="41"/>
      <c r="I812" s="39"/>
      <c r="J812" s="39"/>
      <c r="K812" s="39"/>
      <c r="L812" s="39"/>
      <c r="M812" s="41"/>
      <c r="U812" s="1"/>
      <c r="V812" s="1"/>
    </row>
    <row r="813" spans="3:22" x14ac:dyDescent="0.3">
      <c r="C813" s="39"/>
      <c r="D813" s="39"/>
      <c r="E813" s="41"/>
      <c r="I813" s="39"/>
      <c r="J813" s="39"/>
      <c r="K813" s="39"/>
      <c r="L813" s="39"/>
      <c r="M813" s="41"/>
      <c r="U813" s="1"/>
      <c r="V813" s="1"/>
    </row>
  </sheetData>
  <sortState xmlns:xlrd2="http://schemas.microsoft.com/office/spreadsheetml/2017/richdata2" ref="A6:D408">
    <sortCondition ref="D6:D408"/>
  </sortState>
  <hyperlinks>
    <hyperlink ref="K5" r:id="rId1" xr:uid="{C430484B-A1BC-4EAC-9D7C-64421A7E4C9D}"/>
  </hyperlink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2F02B-C47A-455A-90C5-68105D7D280E}">
  <dimension ref="A1:F12"/>
  <sheetViews>
    <sheetView workbookViewId="0">
      <selection activeCell="A24" sqref="A24"/>
    </sheetView>
  </sheetViews>
  <sheetFormatPr defaultRowHeight="14.4" x14ac:dyDescent="0.3"/>
  <cols>
    <col min="1" max="1" width="31.109375" customWidth="1"/>
    <col min="2" max="2" width="10" customWidth="1"/>
  </cols>
  <sheetData>
    <row r="1" spans="1:6" x14ac:dyDescent="0.3">
      <c r="A1" t="s">
        <v>95</v>
      </c>
    </row>
    <row r="2" spans="1:6" x14ac:dyDescent="0.3">
      <c r="A2" s="13" t="s">
        <v>467</v>
      </c>
    </row>
    <row r="4" spans="1:6" x14ac:dyDescent="0.3">
      <c r="A4" s="5" t="s">
        <v>53</v>
      </c>
      <c r="B4" s="12">
        <v>0.2</v>
      </c>
    </row>
    <row r="5" spans="1:6" x14ac:dyDescent="0.3">
      <c r="A5" s="5" t="s">
        <v>55</v>
      </c>
      <c r="B5" s="12">
        <v>0.2</v>
      </c>
    </row>
    <row r="6" spans="1:6" x14ac:dyDescent="0.3">
      <c r="A6" s="5" t="s">
        <v>50</v>
      </c>
      <c r="B6" s="12">
        <v>0.15</v>
      </c>
    </row>
    <row r="7" spans="1:6" x14ac:dyDescent="0.3">
      <c r="A7" s="5" t="s">
        <v>51</v>
      </c>
      <c r="B7" s="12">
        <v>0.2</v>
      </c>
    </row>
    <row r="8" spans="1:6" x14ac:dyDescent="0.3">
      <c r="A8" s="5" t="s">
        <v>988</v>
      </c>
      <c r="B8" s="12">
        <v>0.15</v>
      </c>
    </row>
    <row r="9" spans="1:6" x14ac:dyDescent="0.3">
      <c r="A9" s="5" t="s">
        <v>1003</v>
      </c>
      <c r="B9" s="12">
        <v>0.1</v>
      </c>
    </row>
    <row r="11" spans="1:6" hidden="1" x14ac:dyDescent="0.3">
      <c r="A11" t="s">
        <v>53</v>
      </c>
      <c r="B11" t="s">
        <v>55</v>
      </c>
      <c r="C11" t="s">
        <v>50</v>
      </c>
      <c r="D11" t="s">
        <v>51</v>
      </c>
      <c r="E11" t="s">
        <v>52</v>
      </c>
      <c r="F11" t="s">
        <v>54</v>
      </c>
    </row>
    <row r="12" spans="1:6" hidden="1" x14ac:dyDescent="0.3">
      <c r="A12" s="4">
        <f>B4/SUM(B$4:B$9)</f>
        <v>0.2</v>
      </c>
      <c r="B12" s="4">
        <f>B5/SUM(B$4:B$9)</f>
        <v>0.2</v>
      </c>
      <c r="C12" s="4">
        <f>B6/SUM(B$4:B$9)</f>
        <v>0.15</v>
      </c>
      <c r="D12" s="4">
        <f>B7/SUM(B$4:B$9)</f>
        <v>0.2</v>
      </c>
      <c r="E12" s="4">
        <f>B8/SUM(B$4:B$9)</f>
        <v>0.15</v>
      </c>
      <c r="F12" s="4">
        <f>B9/SUM(B$4:B$9)</f>
        <v>0.1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BBDC0-0B9E-4D6D-AB92-3E3D8785309E}">
  <dimension ref="A1:B7"/>
  <sheetViews>
    <sheetView zoomScale="80" zoomScaleNormal="80" workbookViewId="0">
      <selection activeCell="B33" sqref="B33"/>
    </sheetView>
  </sheetViews>
  <sheetFormatPr defaultRowHeight="14.4" x14ac:dyDescent="0.3"/>
  <cols>
    <col min="1" max="1" width="23.33203125" bestFit="1" customWidth="1"/>
    <col min="2" max="2" width="117.6640625" bestFit="1" customWidth="1"/>
  </cols>
  <sheetData>
    <row r="1" spans="1:2" x14ac:dyDescent="0.3">
      <c r="A1" s="14" t="s">
        <v>472</v>
      </c>
      <c r="B1" s="14" t="s">
        <v>473</v>
      </c>
    </row>
    <row r="2" spans="1:2" x14ac:dyDescent="0.3">
      <c r="A2" t="s">
        <v>53</v>
      </c>
      <c r="B2" t="s">
        <v>470</v>
      </c>
    </row>
    <row r="3" spans="1:2" x14ac:dyDescent="0.3">
      <c r="A3" t="s">
        <v>55</v>
      </c>
      <c r="B3" t="s">
        <v>474</v>
      </c>
    </row>
    <row r="4" spans="1:2" x14ac:dyDescent="0.3">
      <c r="A4" t="s">
        <v>1023</v>
      </c>
      <c r="B4" t="s">
        <v>468</v>
      </c>
    </row>
    <row r="5" spans="1:2" x14ac:dyDescent="0.3">
      <c r="A5" t="s">
        <v>51</v>
      </c>
      <c r="B5" t="s">
        <v>469</v>
      </c>
    </row>
    <row r="6" spans="1:2" x14ac:dyDescent="0.3">
      <c r="A6" t="s">
        <v>988</v>
      </c>
      <c r="B6" t="s">
        <v>992</v>
      </c>
    </row>
    <row r="7" spans="1:2" x14ac:dyDescent="0.3">
      <c r="A7" t="s">
        <v>1003</v>
      </c>
      <c r="B7" t="s">
        <v>471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CBF15-3BE5-4D8B-B26A-E2F97E57B1E1}">
  <dimension ref="A3:B11"/>
  <sheetViews>
    <sheetView workbookViewId="0">
      <selection activeCell="A3" sqref="A3:A8"/>
    </sheetView>
  </sheetViews>
  <sheetFormatPr defaultRowHeight="14.4" x14ac:dyDescent="0.3"/>
  <cols>
    <col min="1" max="1" width="23.33203125" bestFit="1" customWidth="1"/>
  </cols>
  <sheetData>
    <row r="3" spans="1:2" x14ac:dyDescent="0.3">
      <c r="A3" t="s">
        <v>53</v>
      </c>
      <c r="B3" t="s">
        <v>1018</v>
      </c>
    </row>
    <row r="4" spans="1:2" x14ac:dyDescent="0.3">
      <c r="A4" t="s">
        <v>55</v>
      </c>
      <c r="B4" t="s">
        <v>1010</v>
      </c>
    </row>
    <row r="5" spans="1:2" x14ac:dyDescent="0.3">
      <c r="A5" t="s">
        <v>1023</v>
      </c>
      <c r="B5" t="s">
        <v>1011</v>
      </c>
    </row>
    <row r="6" spans="1:2" x14ac:dyDescent="0.3">
      <c r="A6" t="s">
        <v>51</v>
      </c>
      <c r="B6" t="s">
        <v>1013</v>
      </c>
    </row>
    <row r="7" spans="1:2" x14ac:dyDescent="0.3">
      <c r="A7" t="s">
        <v>988</v>
      </c>
      <c r="B7" t="s">
        <v>1010</v>
      </c>
    </row>
    <row r="8" spans="1:2" x14ac:dyDescent="0.3">
      <c r="A8" t="s">
        <v>1003</v>
      </c>
      <c r="B8" t="s">
        <v>1012</v>
      </c>
    </row>
    <row r="11" spans="1:2" x14ac:dyDescent="0.3">
      <c r="B11" s="4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States</vt:lpstr>
      <vt:lpstr>Metro Areas</vt:lpstr>
      <vt:lpstr>State details</vt:lpstr>
      <vt:lpstr>Metro details</vt:lpstr>
      <vt:lpstr>Weights</vt:lpstr>
      <vt:lpstr>Glossary</vt:lpstr>
      <vt:lpstr>Summary of changes</vt:lpstr>
    </vt:vector>
  </TitlesOfParts>
  <Company>Moodys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kaminsa</dc:creator>
  <cp:lastModifiedBy>Zandim</cp:lastModifiedBy>
  <dcterms:created xsi:type="dcterms:W3CDTF">2020-03-11T22:31:26Z</dcterms:created>
  <dcterms:modified xsi:type="dcterms:W3CDTF">2020-08-07T21:33:04Z</dcterms:modified>
</cp:coreProperties>
</file>